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790" tabRatio="783" firstSheet="6" activeTab="1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'部门支出总表（经济分类）'!$A$1:$U$16</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'一般预算支出表'!$A$1:$T$20</definedName>
    <definedName name="_xlnm.Print_Area" localSheetId="9">'政府性基金预算支出明细表'!$A$1:$S$8</definedName>
  </definedNames>
  <calcPr fullCalcOnLoad="1" iterate="1" iterateCount="100" iterateDelta="0.001"/>
</workbook>
</file>

<file path=xl/sharedStrings.xml><?xml version="1.0" encoding="utf-8"?>
<sst xmlns="http://schemas.openxmlformats.org/spreadsheetml/2006/main" count="515" uniqueCount="231">
  <si>
    <t>附件1：</t>
  </si>
  <si>
    <t>部门收支总体情况表</t>
  </si>
  <si>
    <t>单位名称：君山区纪委</t>
  </si>
  <si>
    <t>单位：万元</t>
  </si>
  <si>
    <t>收入</t>
  </si>
  <si>
    <t/>
  </si>
  <si>
    <t>支          出</t>
  </si>
  <si>
    <t>项     目</t>
  </si>
  <si>
    <t>本年预算数</t>
  </si>
  <si>
    <t>项  目（按功能分类）</t>
  </si>
  <si>
    <t>项  目(按部门预算经济分类)</t>
  </si>
  <si>
    <t>项  目(按政府预算经济分类)</t>
  </si>
  <si>
    <t>一、一般公共预算拨款</t>
  </si>
  <si>
    <t>一、一般公共服务支出</t>
  </si>
  <si>
    <t>一、基本支出</t>
  </si>
  <si>
    <t>一、机关工福利支出</t>
  </si>
  <si>
    <t>　　  经费拨款</t>
  </si>
  <si>
    <t>二、公共安全支出</t>
  </si>
  <si>
    <t xml:space="preserve">      工资福利支出</t>
  </si>
  <si>
    <t>二、机关商品和服务支出</t>
  </si>
  <si>
    <t xml:space="preserve">      纳入一般预算管理的非税收入拨款</t>
  </si>
  <si>
    <t>三、教育支出</t>
  </si>
  <si>
    <t xml:space="preserve">      商品和服务支出</t>
  </si>
  <si>
    <t>三、机关资本性支出（一）</t>
  </si>
  <si>
    <t>二、政府性基金拨款</t>
  </si>
  <si>
    <t>四、科学技术支出</t>
  </si>
  <si>
    <t xml:space="preserve">      对个人和家庭的补助</t>
  </si>
  <si>
    <t>四、机关资本性支出（二）</t>
  </si>
  <si>
    <t>三、国有资本营预算拨款</t>
  </si>
  <si>
    <t>五、文化体育与传媒支出</t>
  </si>
  <si>
    <t>二、项目支出</t>
  </si>
  <si>
    <t>五、对事业单位经常性补助</t>
  </si>
  <si>
    <t>四、纳入专户管理的非税收入拨款</t>
  </si>
  <si>
    <t>六、社会保障和就业支出</t>
  </si>
  <si>
    <t xml:space="preserve">      按项目管理的工资福利支出</t>
  </si>
  <si>
    <t>六、对事业单位资本性补助</t>
  </si>
  <si>
    <t>五、上级专项补助</t>
  </si>
  <si>
    <t>七、医疗卫生与计划生育支出</t>
  </si>
  <si>
    <t xml:space="preserve">      按项目管理的商品和服务支出</t>
  </si>
  <si>
    <t>七、对企业补助</t>
  </si>
  <si>
    <t>六、事业单位经营服务收入</t>
  </si>
  <si>
    <t>八、节能环保支出</t>
  </si>
  <si>
    <t xml:space="preserve">      按项目管理的对个人和家庭的补助</t>
  </si>
  <si>
    <t>八、对企业资本性支出</t>
  </si>
  <si>
    <t>七、其他收入</t>
  </si>
  <si>
    <t>九、城乡社区支出</t>
  </si>
  <si>
    <t xml:space="preserve">      债务利息及费用支出</t>
  </si>
  <si>
    <t>九、对个人和家庭的补助</t>
  </si>
  <si>
    <t>十、农林水支出</t>
  </si>
  <si>
    <t xml:space="preserve">      资本性支出（基本建设）</t>
  </si>
  <si>
    <t>十、对社会保障基金补助</t>
  </si>
  <si>
    <t>十一、交通运输支出</t>
  </si>
  <si>
    <t xml:space="preserve">      资本性支出</t>
  </si>
  <si>
    <t>十一、债务利息及费用支出</t>
  </si>
  <si>
    <t>十二、资源勘探信息等支出</t>
  </si>
  <si>
    <t xml:space="preserve">      对企业补助（基本建设）</t>
  </si>
  <si>
    <t>十二、其他支出</t>
  </si>
  <si>
    <t>十三、商业服务业等支出</t>
  </si>
  <si>
    <t xml:space="preserve">      对企业补助</t>
  </si>
  <si>
    <t>十三、事业单位经营服务支出</t>
  </si>
  <si>
    <t>十四、金融支出</t>
  </si>
  <si>
    <t xml:space="preserve">      对社会保障基金补助</t>
  </si>
  <si>
    <t>十五、国土海洋气象等支出</t>
  </si>
  <si>
    <t xml:space="preserve">      其他支出</t>
  </si>
  <si>
    <t>十六、住房保障支出</t>
  </si>
  <si>
    <t>三、事业单位经营服务支出</t>
  </si>
  <si>
    <t>十七、粮油物资储备支出</t>
  </si>
  <si>
    <t>十八、其他支出</t>
  </si>
  <si>
    <t>十九、债务还本支出</t>
  </si>
  <si>
    <t>二十、债务付息支出</t>
  </si>
  <si>
    <t>收入合计</t>
  </si>
  <si>
    <t>支出合计</t>
  </si>
  <si>
    <t>附件2：</t>
  </si>
  <si>
    <t>部门收入总体情况表</t>
  </si>
  <si>
    <t>单位名称</t>
  </si>
  <si>
    <t>总计</t>
  </si>
  <si>
    <t>一般公共预算拨款</t>
  </si>
  <si>
    <t>政府性基金拨款</t>
  </si>
  <si>
    <t>国有资本经营预算拨款</t>
  </si>
  <si>
    <t>纳入专户管理的非税收入拨款</t>
  </si>
  <si>
    <t>上级专项补助</t>
  </si>
  <si>
    <t>事业单位经营服务收入</t>
  </si>
  <si>
    <t>其他收入</t>
  </si>
  <si>
    <t>合计</t>
  </si>
  <si>
    <t>君山区纪委</t>
  </si>
  <si>
    <t>君山区巡察办</t>
  </si>
  <si>
    <t>附件3：</t>
  </si>
  <si>
    <t>部门支出总体情况表</t>
  </si>
  <si>
    <t>科目</t>
  </si>
  <si>
    <t>科目编码</t>
  </si>
  <si>
    <t>科目名称</t>
  </si>
  <si>
    <t>类</t>
  </si>
  <si>
    <t>款</t>
  </si>
  <si>
    <t>项</t>
  </si>
  <si>
    <r>
      <t>2</t>
    </r>
    <r>
      <rPr>
        <sz val="10"/>
        <color indexed="8"/>
        <rFont val="宋体"/>
        <family val="0"/>
      </rPr>
      <t>01</t>
    </r>
  </si>
  <si>
    <r>
      <t>1</t>
    </r>
    <r>
      <rPr>
        <sz val="10"/>
        <color indexed="8"/>
        <rFont val="宋体"/>
        <family val="0"/>
      </rPr>
      <t>1</t>
    </r>
  </si>
  <si>
    <t>01</t>
  </si>
  <si>
    <t xml:space="preserve">    行政运行</t>
  </si>
  <si>
    <r>
      <t>0</t>
    </r>
    <r>
      <rPr>
        <sz val="10"/>
        <color indexed="8"/>
        <rFont val="宋体"/>
        <family val="0"/>
      </rPr>
      <t>5</t>
    </r>
  </si>
  <si>
    <r>
      <t xml:space="preserve"> </t>
    </r>
    <r>
      <rPr>
        <sz val="10"/>
        <color indexed="8"/>
        <rFont val="宋体"/>
        <family val="0"/>
      </rPr>
      <t xml:space="preserve">   </t>
    </r>
    <r>
      <rPr>
        <sz val="10"/>
        <color indexed="8"/>
        <rFont val="宋体"/>
        <family val="0"/>
      </rPr>
      <t>派驻派出机构</t>
    </r>
  </si>
  <si>
    <r>
      <t>9</t>
    </r>
    <r>
      <rPr>
        <sz val="10"/>
        <color indexed="8"/>
        <rFont val="宋体"/>
        <family val="0"/>
      </rPr>
      <t>9</t>
    </r>
  </si>
  <si>
    <t xml:space="preserve">    其他纪检监察事务支出</t>
  </si>
  <si>
    <t>208</t>
  </si>
  <si>
    <t>05</t>
  </si>
  <si>
    <t xml:space="preserve">    机关事业单位基本养老保险缴费支出</t>
  </si>
  <si>
    <t>27</t>
  </si>
  <si>
    <t xml:space="preserve">    财政对失业保险基金的补助</t>
  </si>
  <si>
    <t>02</t>
  </si>
  <si>
    <t xml:space="preserve">    财政对工伤保险基金的补助</t>
  </si>
  <si>
    <t>03</t>
  </si>
  <si>
    <t xml:space="preserve">    财政对生育保险基金的补助</t>
  </si>
  <si>
    <t>210</t>
  </si>
  <si>
    <t>12</t>
  </si>
  <si>
    <t xml:space="preserve">    财政对城镇职工基本医疗保险基金的补助</t>
  </si>
  <si>
    <t>221</t>
  </si>
  <si>
    <t xml:space="preserve">    住房公积金</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</si>
  <si>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</si>
  <si>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</si>
  <si>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</si>
  <si>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</si>
  <si>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</si>
  <si>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</si>
  <si>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</si>
  <si>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</si>
  <si>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</si>
  <si>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</si>
  <si>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按项目管理的工资福利支出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</si>
  <si>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</si>
  <si>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</si>
  <si>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</si>
  <si>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</si>
  <si>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</si>
  <si>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</si>
  <si>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</si>
  <si>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</si>
  <si>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</si>
  <si>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</si>
  <si>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</si>
  <si>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</si>
  <si>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</si>
  <si>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</si>
  <si>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</si>
  <si>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</si>
  <si>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</si>
  <si>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</si>
  <si>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</si>
  <si>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</si>
  <si>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</si>
  <si>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</si>
  <si>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</si>
  <si>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</si>
  <si>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</si>
  <si>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</si>
  <si>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附件6：</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</si>
  <si>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</si>
  <si>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</si>
  <si>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</si>
  <si>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</si>
  <si>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</si>
  <si>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</si>
  <si>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</si>
  <si>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</si>
  <si>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</si>
  <si>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</si>
  <si>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</si>
  <si>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</si>
  <si>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</si>
  <si>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</si>
  <si>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</si>
  <si>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</si>
  <si>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</si>
  <si>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</si>
  <si>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</si>
  <si>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</si>
  <si>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</si>
  <si>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</si>
  <si>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附件7：</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</si>
  <si>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</si>
  <si>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</si>
  <si>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</si>
  <si>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</si>
  <si>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</si>
  <si>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</si>
  <si>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</si>
  <si>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</si>
  <si>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</si>
  <si>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</si>
  <si>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</si>
  <si>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</si>
  <si>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 xml:space="preserve">    归口管理的行政单位离退休</t>
  </si>
  <si>
    <t>附件8：</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</si>
  <si>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</si>
  <si>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</si>
  <si>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</si>
  <si>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</si>
  <si>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</si>
  <si>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</si>
  <si>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</si>
  <si>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</si>
  <si>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</si>
  <si>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</si>
  <si>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</si>
  <si>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</si>
  <si>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</si>
  <si>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</si>
  <si>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</si>
  <si>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</si>
  <si>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</si>
  <si>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</si>
  <si>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</si>
  <si>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</si>
  <si>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</si>
  <si>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附件9：</t>
  </si>
  <si>
    <t>一般公共预算支出情况表</t>
  </si>
  <si>
    <t>附件10：</t>
  </si>
  <si>
    <t>政府性基金预算支出情况表(按部门预算经济分类)</t>
  </si>
  <si>
    <t>注：本表本单位无相关数据。</t>
  </si>
  <si>
    <t>附件11：</t>
  </si>
  <si>
    <t>一般公共预算“三公”经费预算表</t>
  </si>
  <si>
    <t>三公经费预算数(一般公共预算拨款)</t>
  </si>
  <si>
    <t>说   明</t>
  </si>
  <si>
    <t>小计</t>
  </si>
  <si>
    <t>公务用车购置及运行费</t>
  </si>
  <si>
    <t>其中：</t>
  </si>
  <si>
    <t>因公出国(境)费用</t>
  </si>
  <si>
    <t>公务用车购置费</t>
  </si>
  <si>
    <t>与上年持平</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</si>
  <si>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</si>
  <si>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</si>
  <si>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</si>
  <si>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 xml:space="preserve">    4、说明栏内需填写“三公”经费增减变化及原因。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</si>
</sst>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
    <numFmt numFmtId="180" formatCode="0000"/>
    <numFmt numFmtId="181" formatCode="* #,##0.00;* \-#,##0.00;* &quot;&quot;??;@"/>
    <numFmt numFmtId="182" formatCode="#,##0.00_ "/>
    <numFmt numFmtId="183" formatCode="#,##0.0_ "/>
  </numFmts>
  <fonts count="52">
    <font>
      <sz val="10"/>
      <color indexed="8"/>
      <name val="Arial"/>
      <family val="2"/>
    </font>
    <font>
      <sz val="10"/>
      <name val="宋体"/>
      <family val="0"/>
    </font>
    <font>
      <sz val="18"/>
      <name val="方正小标宋简体"/>
      <family val="4"/>
    </font>
    <font>
      <sz val="9"/>
      <name val="宋体"/>
      <family val="0"/>
    </font>
    <font>
      <sz val="10"/>
      <color indexed="8"/>
      <name val="宋体"/>
      <family val="0"/>
    </font>
    <font>
      <sz val="9"/>
      <name val="方正小标宋简体"/>
      <family val="4"/>
    </font>
    <font>
      <b/>
      <sz val="9"/>
      <name val="宋体"/>
      <family val="0"/>
    </font>
    <font>
      <sz val="18"/>
      <name val="宋体"/>
      <family val="0"/>
    </font>
    <font>
      <sz val="16"/>
      <name val="宋体"/>
      <family val="0"/>
    </font>
    <font>
      <b/>
      <sz val="10"/>
      <name val="宋体"/>
      <family val="0"/>
    </font>
    <font>
      <sz val="22"/>
      <color indexed="8"/>
      <name val="宋体"/>
      <family val="0"/>
    </font>
    <font>
      <b/>
      <sz val="10"/>
      <color indexed="8"/>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color indexed="63"/>
      </left>
      <right>
        <color indexed="63"/>
      </right>
      <top style="thin">
        <color indexed="8"/>
      </top>
      <bottom>
        <color indexed="63"/>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72">
    <xf numFmtId="0" fontId="0" fillId="0" borderId="0" xfId="0" applyAlignment="1">
      <alignment/>
    </xf>
    <xf numFmtId="0" fontId="2"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horizontal="center"/>
      <protection/>
    </xf>
    <xf numFmtId="0" fontId="1" fillId="0" borderId="10" xfId="0" applyNumberFormat="1" applyFont="1" applyFill="1" applyBorder="1" applyAlignment="1" applyProtection="1">
      <alignment horizontal="left" vertical="center"/>
      <protection/>
    </xf>
    <xf numFmtId="0" fontId="1" fillId="34" borderId="1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1" xfId="0" applyNumberFormat="1" applyFont="1" applyFill="1" applyBorder="1" applyAlignment="1" applyProtection="1">
      <alignment horizontal="center" vertical="center" wrapText="1"/>
      <protection/>
    </xf>
    <xf numFmtId="0" fontId="4" fillId="0" borderId="11" xfId="0" applyFont="1" applyBorder="1" applyAlignment="1">
      <alignment horizontal="center" vertical="center"/>
    </xf>
    <xf numFmtId="0" fontId="1" fillId="0" borderId="11" xfId="0" applyNumberFormat="1" applyFont="1" applyFill="1" applyBorder="1" applyAlignment="1" applyProtection="1">
      <alignment horizontal="left" vertical="center" wrapText="1"/>
      <protection/>
    </xf>
    <xf numFmtId="0" fontId="0" fillId="0" borderId="11" xfId="0" applyBorder="1" applyAlignment="1">
      <alignment horizontal="center" vertical="center"/>
    </xf>
    <xf numFmtId="49" fontId="1" fillId="33" borderId="11" xfId="0" applyNumberFormat="1" applyFont="1" applyFill="1" applyBorder="1" applyAlignment="1" applyProtection="1">
      <alignment horizontal="left" vertical="center" wrapText="1"/>
      <protection/>
    </xf>
    <xf numFmtId="4" fontId="1" fillId="33" borderId="11" xfId="0" applyNumberFormat="1" applyFont="1" applyFill="1" applyBorder="1" applyAlignment="1" applyProtection="1">
      <alignment horizontal="right" vertical="center" wrapText="1"/>
      <protection/>
    </xf>
    <xf numFmtId="0" fontId="0" fillId="33" borderId="11" xfId="0" applyFill="1" applyBorder="1" applyAlignment="1">
      <alignment/>
    </xf>
    <xf numFmtId="0" fontId="4" fillId="33" borderId="11" xfId="0" applyFont="1" applyFill="1" applyBorder="1" applyAlignment="1">
      <alignment/>
    </xf>
    <xf numFmtId="0" fontId="3" fillId="0" borderId="11" xfId="0" applyNumberFormat="1" applyFont="1" applyFill="1" applyBorder="1" applyAlignment="1" applyProtection="1">
      <alignment/>
      <protection/>
    </xf>
    <xf numFmtId="0" fontId="0" fillId="0" borderId="11" xfId="0" applyBorder="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lignment/>
    </xf>
    <xf numFmtId="0" fontId="1" fillId="0" borderId="0" xfId="0" applyNumberFormat="1" applyFont="1" applyFill="1" applyBorder="1" applyAlignment="1" applyProtection="1">
      <alignment vertical="center"/>
      <protection/>
    </xf>
    <xf numFmtId="0" fontId="5" fillId="0" borderId="0" xfId="0" applyFont="1" applyAlignment="1">
      <alignment/>
    </xf>
    <xf numFmtId="0" fontId="1" fillId="33"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1" fillId="33" borderId="10" xfId="0" applyNumberFormat="1" applyFont="1" applyFill="1" applyBorder="1" applyAlignment="1" applyProtection="1">
      <alignment horizontal="left" vertical="center"/>
      <protection/>
    </xf>
    <xf numFmtId="0" fontId="1" fillId="33" borderId="12"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horizontal="center" vertical="center" wrapText="1"/>
      <protection/>
    </xf>
    <xf numFmtId="49" fontId="1" fillId="33" borderId="15" xfId="0" applyNumberFormat="1" applyFont="1" applyFill="1" applyBorder="1" applyAlignment="1" applyProtection="1">
      <alignment horizontal="center" vertical="center" wrapText="1"/>
      <protection/>
    </xf>
    <xf numFmtId="179" fontId="1" fillId="33" borderId="15" xfId="0" applyNumberFormat="1" applyFont="1" applyFill="1" applyBorder="1" applyAlignment="1" applyProtection="1">
      <alignment horizontal="left" vertical="center" wrapText="1"/>
      <protection/>
    </xf>
    <xf numFmtId="4" fontId="1" fillId="33" borderId="15"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0" fillId="33" borderId="0" xfId="0" applyFont="1" applyFill="1" applyAlignment="1">
      <alignment/>
    </xf>
    <xf numFmtId="0" fontId="1" fillId="33" borderId="16"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3"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6" fillId="33" borderId="0" xfId="0" applyNumberFormat="1" applyFont="1" applyFill="1" applyAlignment="1" applyProtection="1">
      <alignment/>
      <protection/>
    </xf>
    <xf numFmtId="0" fontId="6" fillId="33" borderId="0" xfId="0" applyNumberFormat="1" applyFont="1" applyFill="1" applyAlignment="1" applyProtection="1">
      <alignment horizontal="center" vertical="center" wrapText="1"/>
      <protection/>
    </xf>
    <xf numFmtId="0" fontId="50" fillId="35" borderId="0" xfId="0" applyFont="1" applyFill="1" applyAlignment="1">
      <alignment/>
    </xf>
    <xf numFmtId="0" fontId="7" fillId="0" borderId="0" xfId="0" applyNumberFormat="1" applyFont="1" applyFill="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wrapText="1"/>
      <protection/>
    </xf>
    <xf numFmtId="49" fontId="4" fillId="0" borderId="11" xfId="0" applyNumberFormat="1" applyFont="1" applyBorder="1" applyAlignment="1">
      <alignment horizontal="center" vertical="center"/>
    </xf>
    <xf numFmtId="179" fontId="1" fillId="33" borderId="11" xfId="0" applyNumberFormat="1" applyFont="1" applyFill="1" applyBorder="1" applyAlignment="1" applyProtection="1">
      <alignment horizontal="left" vertical="center" wrapText="1"/>
      <protection/>
    </xf>
    <xf numFmtId="4" fontId="3" fillId="33" borderId="11" xfId="0" applyNumberFormat="1" applyFont="1" applyFill="1" applyBorder="1" applyAlignment="1" applyProtection="1">
      <alignment horizontal="right" vertical="center" wrapText="1"/>
      <protection/>
    </xf>
    <xf numFmtId="0" fontId="4" fillId="0" borderId="11" xfId="0" applyFont="1" applyBorder="1" applyAlignment="1">
      <alignment vertical="center" wrapText="1"/>
    </xf>
    <xf numFmtId="49" fontId="1" fillId="33" borderId="11" xfId="0" applyNumberFormat="1" applyFont="1" applyFill="1" applyBorder="1" applyAlignment="1" applyProtection="1">
      <alignment horizontal="center" vertical="center" wrapText="1"/>
      <protection/>
    </xf>
    <xf numFmtId="49" fontId="1" fillId="33" borderId="17" xfId="0" applyNumberFormat="1" applyFont="1" applyFill="1" applyBorder="1" applyAlignment="1" applyProtection="1">
      <alignment horizontal="center" vertical="center" wrapText="1"/>
      <protection/>
    </xf>
    <xf numFmtId="179" fontId="1" fillId="33" borderId="17" xfId="0" applyNumberFormat="1" applyFont="1" applyFill="1" applyBorder="1" applyAlignment="1" applyProtection="1">
      <alignment horizontal="left" vertical="center" wrapText="1"/>
      <protection/>
    </xf>
    <xf numFmtId="0" fontId="1" fillId="33" borderId="15"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4" fontId="51" fillId="35" borderId="11" xfId="0"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protection/>
    </xf>
    <xf numFmtId="0" fontId="1" fillId="33" borderId="12" xfId="0" applyNumberFormat="1" applyFont="1" applyFill="1" applyBorder="1" applyAlignment="1" applyProtection="1">
      <alignment horizontal="centerContinuous" vertical="center"/>
      <protection/>
    </xf>
    <xf numFmtId="0" fontId="1" fillId="33" borderId="11" xfId="0" applyNumberFormat="1" applyFont="1" applyFill="1" applyBorder="1" applyAlignment="1" applyProtection="1">
      <alignment horizontal="centerContinuous" vertical="center"/>
      <protection/>
    </xf>
    <xf numFmtId="0" fontId="3" fillId="33" borderId="11" xfId="0" applyNumberFormat="1" applyFont="1" applyFill="1" applyBorder="1" applyAlignment="1" applyProtection="1">
      <alignment horizontal="centerContinuous" vertical="center"/>
      <protection/>
    </xf>
    <xf numFmtId="0" fontId="1" fillId="33" borderId="11" xfId="0" applyNumberFormat="1" applyFont="1" applyFill="1" applyBorder="1" applyAlignment="1" applyProtection="1">
      <alignment horizontal="center" vertical="center"/>
      <protection/>
    </xf>
    <xf numFmtId="0" fontId="1" fillId="33" borderId="15" xfId="0" applyNumberFormat="1" applyFont="1" applyFill="1" applyBorder="1" applyAlignment="1" applyProtection="1">
      <alignment vertical="center"/>
      <protection/>
    </xf>
    <xf numFmtId="4" fontId="1" fillId="33" borderId="17" xfId="0" applyNumberFormat="1" applyFont="1" applyFill="1" applyBorder="1" applyAlignment="1" applyProtection="1">
      <alignment horizontal="right" vertical="center" wrapText="1"/>
      <protection/>
    </xf>
    <xf numFmtId="0" fontId="1" fillId="33" borderId="18" xfId="0" applyNumberFormat="1" applyFont="1" applyFill="1" applyBorder="1" applyAlignment="1" applyProtection="1">
      <alignment vertical="center"/>
      <protection/>
    </xf>
    <xf numFmtId="0" fontId="1" fillId="33" borderId="18" xfId="0" applyNumberFormat="1" applyFont="1" applyFill="1" applyBorder="1" applyAlignment="1" applyProtection="1">
      <alignment horizontal="left" vertical="center" wrapText="1"/>
      <protection/>
    </xf>
    <xf numFmtId="0" fontId="0" fillId="33" borderId="12" xfId="0" applyFont="1" applyFill="1" applyBorder="1" applyAlignment="1">
      <alignment/>
    </xf>
    <xf numFmtId="0" fontId="1" fillId="33" borderId="15" xfId="0" applyNumberFormat="1" applyFont="1" applyFill="1" applyBorder="1" applyAlignment="1" applyProtection="1">
      <alignment horizontal="left" vertical="center" wrapText="1"/>
      <protection/>
    </xf>
    <xf numFmtId="0" fontId="1" fillId="33" borderId="11" xfId="0" applyNumberFormat="1" applyFont="1" applyFill="1" applyBorder="1" applyAlignment="1" applyProtection="1">
      <alignment vertical="center"/>
      <protection/>
    </xf>
    <xf numFmtId="0" fontId="0" fillId="33" borderId="11" xfId="0" applyFont="1" applyFill="1" applyBorder="1" applyAlignment="1">
      <alignment/>
    </xf>
    <xf numFmtId="4" fontId="1" fillId="33" borderId="19" xfId="0" applyNumberFormat="1" applyFont="1" applyFill="1" applyBorder="1" applyAlignment="1" applyProtection="1">
      <alignment horizontal="right" vertical="center" wrapText="1"/>
      <protection/>
    </xf>
    <xf numFmtId="0" fontId="1" fillId="33" borderId="15"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protection/>
    </xf>
    <xf numFmtId="18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0" fontId="1" fillId="0" borderId="10" xfId="0" applyNumberFormat="1" applyFont="1" applyFill="1" applyBorder="1" applyAlignment="1" applyProtection="1">
      <alignment horizontal="left" vertical="center"/>
      <protection/>
    </xf>
    <xf numFmtId="180" fontId="1" fillId="34" borderId="10" xfId="0" applyNumberFormat="1" applyFont="1" applyFill="1" applyBorder="1" applyAlignment="1" applyProtection="1">
      <alignment horizontal="left" vertical="center"/>
      <protection/>
    </xf>
    <xf numFmtId="180" fontId="1" fillId="34" borderId="0" xfId="0" applyNumberFormat="1" applyFont="1" applyFill="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horizontal="center" vertical="center"/>
      <protection/>
    </xf>
    <xf numFmtId="179" fontId="1" fillId="33" borderId="12"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181" fontId="1" fillId="0" borderId="0" xfId="0" applyNumberFormat="1" applyFont="1" applyFill="1" applyAlignment="1" applyProtection="1">
      <alignment horizontal="center" vertical="center"/>
      <protection/>
    </xf>
    <xf numFmtId="0" fontId="1" fillId="0" borderId="10" xfId="0" applyNumberFormat="1" applyFont="1" applyFill="1" applyBorder="1" applyAlignment="1" applyProtection="1">
      <alignment horizontal="right"/>
      <protection/>
    </xf>
    <xf numFmtId="181" fontId="7" fillId="0" borderId="0" xfId="0" applyNumberFormat="1" applyFont="1" applyFill="1" applyAlignment="1" applyProtection="1">
      <alignment horizontal="center" vertical="center"/>
      <protection/>
    </xf>
    <xf numFmtId="0" fontId="1" fillId="0" borderId="12" xfId="0" applyNumberFormat="1" applyFont="1" applyFill="1" applyBorder="1" applyAlignment="1" applyProtection="1">
      <alignment horizontal="centerContinuous" vertical="center"/>
      <protection/>
    </xf>
    <xf numFmtId="0" fontId="6" fillId="0" borderId="11" xfId="0" applyNumberFormat="1" applyFont="1" applyFill="1" applyBorder="1" applyAlignment="1" applyProtection="1">
      <alignment/>
      <protection/>
    </xf>
    <xf numFmtId="181" fontId="1" fillId="33" borderId="11"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1" fontId="1" fillId="0" borderId="10" xfId="0" applyNumberFormat="1" applyFont="1" applyFill="1" applyBorder="1" applyAlignment="1" applyProtection="1">
      <alignment horizontal="right"/>
      <protection/>
    </xf>
    <xf numFmtId="4" fontId="1" fillId="33" borderId="14" xfId="0" applyNumberFormat="1" applyFont="1" applyFill="1" applyBorder="1" applyAlignment="1" applyProtection="1">
      <alignment horizontal="right" vertical="center" wrapText="1"/>
      <protection/>
    </xf>
    <xf numFmtId="181" fontId="1" fillId="0" borderId="0" xfId="0" applyNumberFormat="1" applyFont="1" applyFill="1" applyAlignment="1" applyProtection="1">
      <alignment horizontal="right"/>
      <protection/>
    </xf>
    <xf numFmtId="0" fontId="3" fillId="33" borderId="11" xfId="0" applyNumberFormat="1" applyFont="1" applyFill="1" applyBorder="1" applyAlignment="1" applyProtection="1">
      <alignment horizontal="center" vertical="center" wrapText="1"/>
      <protection/>
    </xf>
    <xf numFmtId="0" fontId="0" fillId="0" borderId="11" xfId="0" applyFont="1" applyBorder="1" applyAlignment="1">
      <alignment/>
    </xf>
    <xf numFmtId="0" fontId="0" fillId="35" borderId="0" xfId="0" applyFill="1" applyAlignment="1">
      <alignment/>
    </xf>
    <xf numFmtId="181" fontId="1" fillId="33" borderId="12" xfId="0" applyNumberFormat="1" applyFont="1" applyFill="1" applyBorder="1" applyAlignment="1" applyProtection="1">
      <alignment horizontal="centerContinuous" vertical="center"/>
      <protection/>
    </xf>
    <xf numFmtId="182" fontId="50" fillId="0" borderId="11" xfId="0" applyNumberFormat="1" applyFont="1" applyBorder="1" applyAlignment="1">
      <alignment vertical="center"/>
    </xf>
    <xf numFmtId="4" fontId="1" fillId="35" borderId="15" xfId="0" applyNumberFormat="1" applyFont="1" applyFill="1" applyBorder="1" applyAlignment="1" applyProtection="1">
      <alignment horizontal="right" vertical="center" wrapText="1"/>
      <protection/>
    </xf>
    <xf numFmtId="4" fontId="1" fillId="35" borderId="11" xfId="0" applyNumberFormat="1" applyFont="1" applyFill="1" applyBorder="1" applyAlignment="1" applyProtection="1">
      <alignment horizontal="right" vertical="center" wrapText="1"/>
      <protection/>
    </xf>
    <xf numFmtId="0" fontId="1" fillId="33" borderId="10" xfId="0" applyNumberFormat="1" applyFont="1" applyFill="1" applyBorder="1" applyAlignment="1" applyProtection="1">
      <alignment horizontal="right"/>
      <protection/>
    </xf>
    <xf numFmtId="0" fontId="9" fillId="0" borderId="0" xfId="0" applyNumberFormat="1" applyFont="1" applyFill="1" applyAlignment="1" applyProtection="1">
      <alignment horizontal="center" vertical="center" wrapText="1"/>
      <protection/>
    </xf>
    <xf numFmtId="0" fontId="1" fillId="0" borderId="10" xfId="0" applyNumberFormat="1" applyFont="1" applyFill="1" applyBorder="1" applyAlignment="1" applyProtection="1">
      <alignment vertical="center"/>
      <protection/>
    </xf>
    <xf numFmtId="0" fontId="1" fillId="0" borderId="0" xfId="0" applyNumberFormat="1" applyFont="1" applyFill="1" applyAlignment="1" applyProtection="1">
      <alignment/>
      <protection/>
    </xf>
    <xf numFmtId="183" fontId="1" fillId="33" borderId="12" xfId="0" applyNumberFormat="1" applyFont="1" applyFill="1" applyBorder="1" applyAlignment="1" applyProtection="1">
      <alignment horizontal="center" vertical="center" wrapText="1"/>
      <protection/>
    </xf>
    <xf numFmtId="183" fontId="1" fillId="33" borderId="11" xfId="0" applyNumberFormat="1" applyFont="1" applyFill="1" applyBorder="1" applyAlignment="1" applyProtection="1">
      <alignment horizontal="center" vertical="center" wrapText="1"/>
      <protection/>
    </xf>
    <xf numFmtId="183" fontId="1" fillId="33" borderId="17" xfId="0" applyNumberFormat="1" applyFont="1" applyFill="1" applyBorder="1" applyAlignment="1" applyProtection="1">
      <alignment horizontal="center" vertical="center" wrapText="1"/>
      <protection/>
    </xf>
    <xf numFmtId="49" fontId="1" fillId="33" borderId="11" xfId="0" applyNumberFormat="1" applyFont="1" applyFill="1" applyBorder="1" applyAlignment="1" applyProtection="1">
      <alignment horizontal="right" vertical="center" wrapText="1"/>
      <protection/>
    </xf>
    <xf numFmtId="0" fontId="50" fillId="0" borderId="11" xfId="0" applyFont="1" applyBorder="1" applyAlignment="1">
      <alignment vertical="center"/>
    </xf>
    <xf numFmtId="0" fontId="0" fillId="0" borderId="11" xfId="0" applyBorder="1" applyAlignment="1">
      <alignment vertical="center"/>
    </xf>
    <xf numFmtId="49" fontId="4" fillId="0" borderId="0" xfId="0" applyNumberFormat="1" applyFont="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9"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3" fontId="1" fillId="33" borderId="16" xfId="0" applyNumberFormat="1" applyFont="1" applyFill="1" applyBorder="1" applyAlignment="1" applyProtection="1">
      <alignment horizontal="center" vertical="center" wrapText="1"/>
      <protection/>
    </xf>
    <xf numFmtId="183" fontId="1" fillId="33" borderId="20" xfId="0" applyNumberFormat="1" applyFont="1" applyFill="1" applyBorder="1" applyAlignment="1" applyProtection="1">
      <alignment horizontal="center" vertical="center" wrapText="1"/>
      <protection/>
    </xf>
    <xf numFmtId="0" fontId="1" fillId="33" borderId="20" xfId="0" applyNumberFormat="1" applyFont="1" applyFill="1" applyBorder="1" applyAlignment="1" applyProtection="1">
      <alignment horizontal="center" vertical="center" wrapText="1"/>
      <protection/>
    </xf>
    <xf numFmtId="183" fontId="1"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vertical="center"/>
      <protection/>
    </xf>
    <xf numFmtId="183" fontId="1" fillId="0" borderId="10" xfId="0" applyNumberFormat="1" applyFont="1" applyFill="1" applyBorder="1" applyAlignment="1" applyProtection="1">
      <alignment/>
      <protection/>
    </xf>
    <xf numFmtId="0" fontId="10"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right" vertical="center"/>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30" xfId="0" applyFont="1" applyFill="1" applyBorder="1" applyAlignment="1">
      <alignment horizontal="left" vertical="center" shrinkToFit="1"/>
    </xf>
    <xf numFmtId="4" fontId="4" fillId="0" borderId="31" xfId="0" applyNumberFormat="1" applyFont="1" applyFill="1" applyBorder="1" applyAlignment="1">
      <alignment horizontal="right" vertical="center" shrinkToFit="1"/>
    </xf>
    <xf numFmtId="0" fontId="4" fillId="0" borderId="31" xfId="0" applyFont="1" applyFill="1" applyBorder="1" applyAlignment="1">
      <alignment horizontal="left" vertical="center" shrinkToFit="1"/>
    </xf>
    <xf numFmtId="0" fontId="4" fillId="0" borderId="11" xfId="0" applyFont="1" applyFill="1" applyBorder="1" applyAlignment="1">
      <alignment horizontal="left" vertical="center"/>
    </xf>
    <xf numFmtId="4" fontId="4" fillId="0" borderId="32" xfId="0" applyNumberFormat="1" applyFont="1" applyFill="1" applyBorder="1" applyAlignment="1">
      <alignment horizontal="right" vertical="center" shrinkToFit="1"/>
    </xf>
    <xf numFmtId="0" fontId="4" fillId="0" borderId="11" xfId="0" applyFont="1" applyBorder="1" applyAlignment="1">
      <alignment vertical="center"/>
    </xf>
    <xf numFmtId="4" fontId="50" fillId="0" borderId="11" xfId="0" applyNumberFormat="1" applyFont="1" applyBorder="1" applyAlignment="1">
      <alignment/>
    </xf>
    <xf numFmtId="0" fontId="4" fillId="0" borderId="31" xfId="0" applyFont="1" applyFill="1" applyBorder="1" applyAlignment="1">
      <alignment horizontal="right" vertical="center" shrinkToFit="1"/>
    </xf>
    <xf numFmtId="182" fontId="50" fillId="0" borderId="11" xfId="0" applyNumberFormat="1" applyFont="1" applyBorder="1" applyAlignment="1">
      <alignment horizontal="right"/>
    </xf>
    <xf numFmtId="0" fontId="50" fillId="0" borderId="11" xfId="0" applyFont="1" applyBorder="1" applyAlignment="1">
      <alignment/>
    </xf>
    <xf numFmtId="0" fontId="4" fillId="0" borderId="30" xfId="0" applyFont="1" applyFill="1" applyBorder="1" applyAlignment="1">
      <alignment horizontal="left" vertical="center"/>
    </xf>
    <xf numFmtId="0" fontId="4" fillId="0" borderId="31" xfId="0" applyFont="1" applyFill="1" applyBorder="1" applyAlignment="1">
      <alignment horizontal="center" vertical="center" shrinkToFit="1"/>
    </xf>
    <xf numFmtId="0" fontId="4" fillId="0" borderId="32" xfId="0" applyFont="1" applyFill="1" applyBorder="1" applyAlignment="1">
      <alignment horizontal="right" vertical="center" shrinkToFit="1"/>
    </xf>
    <xf numFmtId="0" fontId="4" fillId="0" borderId="32" xfId="0" applyFont="1" applyFill="1" applyBorder="1" applyAlignment="1">
      <alignment horizontal="center" vertical="center" shrinkToFit="1"/>
    </xf>
    <xf numFmtId="0" fontId="0" fillId="0" borderId="11" xfId="0" applyFont="1" applyBorder="1" applyAlignment="1">
      <alignment vertical="center"/>
    </xf>
    <xf numFmtId="0" fontId="0" fillId="0" borderId="11" xfId="0" applyFont="1" applyFill="1" applyBorder="1" applyAlignment="1">
      <alignment/>
    </xf>
    <xf numFmtId="0" fontId="4" fillId="0" borderId="33" xfId="0" applyFont="1" applyFill="1" applyBorder="1" applyAlignment="1">
      <alignment horizontal="left" vertical="center" shrinkToFit="1"/>
    </xf>
    <xf numFmtId="4" fontId="4" fillId="0" borderId="33" xfId="0" applyNumberFormat="1" applyFont="1" applyFill="1" applyBorder="1" applyAlignment="1">
      <alignment horizontal="right" vertical="center" shrinkToFit="1"/>
    </xf>
    <xf numFmtId="0" fontId="4" fillId="0" borderId="34"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4" fontId="11" fillId="0" borderId="11" xfId="0" applyNumberFormat="1" applyFont="1" applyFill="1" applyBorder="1" applyAlignment="1">
      <alignment vertical="center" shrinkToFit="1"/>
    </xf>
    <xf numFmtId="0" fontId="11" fillId="0" borderId="32" xfId="0" applyFont="1" applyFill="1" applyBorder="1" applyAlignment="1">
      <alignment horizontal="center" vertical="center"/>
    </xf>
    <xf numFmtId="4" fontId="4" fillId="0" borderId="11" xfId="0" applyNumberFormat="1" applyFont="1" applyFill="1" applyBorder="1" applyAlignment="1">
      <alignment horizontal="right" vertical="center" shrinkToFit="1"/>
    </xf>
    <xf numFmtId="0" fontId="11" fillId="0" borderId="31" xfId="0" applyFont="1" applyFill="1" applyBorder="1" applyAlignment="1">
      <alignment horizontal="center" vertical="center"/>
    </xf>
    <xf numFmtId="0" fontId="12" fillId="0" borderId="35" xfId="0" applyFont="1" applyBorder="1" applyAlignment="1">
      <alignment horizontal="left" vertical="center"/>
    </xf>
    <xf numFmtId="0" fontId="12"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J23" sqref="J23"/>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 t="s">
        <v>0</v>
      </c>
    </row>
    <row r="2" spans="1:8" ht="45.75" customHeight="1">
      <c r="A2" s="131" t="s">
        <v>1</v>
      </c>
      <c r="B2" s="131"/>
      <c r="C2" s="131"/>
      <c r="D2" s="131"/>
      <c r="E2" s="131"/>
      <c r="F2" s="131"/>
      <c r="G2" s="131"/>
      <c r="H2" s="131"/>
    </row>
    <row r="3" spans="1:8" ht="23.25" customHeight="1">
      <c r="A3" s="132" t="s">
        <v>2</v>
      </c>
      <c r="B3" s="133"/>
      <c r="C3" s="133"/>
      <c r="D3" s="133"/>
      <c r="E3" s="134"/>
      <c r="F3" s="133"/>
      <c r="G3" s="134"/>
      <c r="H3" s="134" t="s">
        <v>3</v>
      </c>
    </row>
    <row r="4" spans="1:8" ht="22.5" customHeight="1">
      <c r="A4" s="135" t="s">
        <v>4</v>
      </c>
      <c r="B4" s="136" t="s">
        <v>5</v>
      </c>
      <c r="C4" s="137" t="s">
        <v>6</v>
      </c>
      <c r="D4" s="138"/>
      <c r="E4" s="138"/>
      <c r="F4" s="138"/>
      <c r="G4" s="139"/>
      <c r="H4" s="140"/>
    </row>
    <row r="5" spans="1:8" ht="22.5" customHeight="1">
      <c r="A5" s="141" t="s">
        <v>7</v>
      </c>
      <c r="B5" s="142" t="s">
        <v>8</v>
      </c>
      <c r="C5" s="141" t="s">
        <v>9</v>
      </c>
      <c r="D5" s="142" t="s">
        <v>8</v>
      </c>
      <c r="E5" s="141" t="s">
        <v>10</v>
      </c>
      <c r="F5" s="143" t="s">
        <v>8</v>
      </c>
      <c r="G5" s="144" t="s">
        <v>11</v>
      </c>
      <c r="H5" s="144" t="s">
        <v>8</v>
      </c>
    </row>
    <row r="6" spans="1:8" ht="22.5" customHeight="1">
      <c r="A6" s="145" t="s">
        <v>12</v>
      </c>
      <c r="B6" s="146">
        <f>B7+B8</f>
        <v>529.7</v>
      </c>
      <c r="C6" s="147" t="s">
        <v>13</v>
      </c>
      <c r="D6" s="146"/>
      <c r="E6" s="148" t="s">
        <v>14</v>
      </c>
      <c r="F6" s="149">
        <f>F7+F8+F9</f>
        <v>462.70000000000005</v>
      </c>
      <c r="G6" s="150" t="s">
        <v>15</v>
      </c>
      <c r="H6" s="151">
        <f>F7</f>
        <v>286.48</v>
      </c>
    </row>
    <row r="7" spans="1:8" ht="22.5" customHeight="1">
      <c r="A7" s="145" t="s">
        <v>16</v>
      </c>
      <c r="B7" s="146">
        <f>'部门收入总表'!B6</f>
        <v>529.7</v>
      </c>
      <c r="C7" s="147" t="s">
        <v>17</v>
      </c>
      <c r="D7" s="152"/>
      <c r="E7" s="148" t="s">
        <v>18</v>
      </c>
      <c r="F7" s="149">
        <f>'基本支出明细—工资福利支出'!E6</f>
        <v>286.48</v>
      </c>
      <c r="G7" s="150" t="s">
        <v>19</v>
      </c>
      <c r="H7" s="153">
        <f>F27-H6</f>
        <v>243.22000000000003</v>
      </c>
    </row>
    <row r="8" spans="1:8" ht="22.5" customHeight="1">
      <c r="A8" s="145" t="s">
        <v>20</v>
      </c>
      <c r="B8" s="146"/>
      <c r="C8" s="147" t="s">
        <v>21</v>
      </c>
      <c r="D8" s="146"/>
      <c r="E8" s="148" t="s">
        <v>22</v>
      </c>
      <c r="F8" s="149">
        <f>'基本支出明细—商品和服务支出'!E6</f>
        <v>176.22</v>
      </c>
      <c r="G8" s="150" t="s">
        <v>23</v>
      </c>
      <c r="H8" s="154"/>
    </row>
    <row r="9" spans="1:8" ht="22.5" customHeight="1">
      <c r="A9" s="145" t="s">
        <v>24</v>
      </c>
      <c r="B9" s="146"/>
      <c r="C9" s="147" t="s">
        <v>25</v>
      </c>
      <c r="D9" s="146"/>
      <c r="E9" s="148" t="s">
        <v>26</v>
      </c>
      <c r="F9" s="149"/>
      <c r="G9" s="150" t="s">
        <v>27</v>
      </c>
      <c r="H9" s="103"/>
    </row>
    <row r="10" spans="1:8" ht="22.5" customHeight="1">
      <c r="A10" s="145" t="s">
        <v>28</v>
      </c>
      <c r="B10" s="152"/>
      <c r="C10" s="147" t="s">
        <v>29</v>
      </c>
      <c r="D10" s="146"/>
      <c r="E10" s="148" t="s">
        <v>30</v>
      </c>
      <c r="F10" s="149">
        <f>F11+F12+F13+F14+F15+F16+F17+F18+F19+F20</f>
        <v>67</v>
      </c>
      <c r="G10" s="150" t="s">
        <v>31</v>
      </c>
      <c r="H10" s="103"/>
    </row>
    <row r="11" spans="1:8" ht="22.5" customHeight="1">
      <c r="A11" s="145" t="s">
        <v>32</v>
      </c>
      <c r="B11" s="152"/>
      <c r="C11" s="147" t="s">
        <v>33</v>
      </c>
      <c r="D11" s="146">
        <f>B27-D21-D12</f>
        <v>414.80000000000007</v>
      </c>
      <c r="E11" s="148" t="s">
        <v>34</v>
      </c>
      <c r="F11" s="149"/>
      <c r="G11" s="150" t="s">
        <v>35</v>
      </c>
      <c r="H11" s="103"/>
    </row>
    <row r="12" spans="1:8" ht="22.5" customHeight="1">
      <c r="A12" s="145" t="s">
        <v>36</v>
      </c>
      <c r="B12" s="146"/>
      <c r="C12" s="147" t="s">
        <v>37</v>
      </c>
      <c r="D12" s="146">
        <f>'基本支出明细—工资福利支出'!K6</f>
        <v>83.2</v>
      </c>
      <c r="E12" s="148" t="s">
        <v>38</v>
      </c>
      <c r="F12" s="149">
        <f>'部门支出总表（经济分类）'!J7</f>
        <v>67</v>
      </c>
      <c r="G12" s="150" t="s">
        <v>39</v>
      </c>
      <c r="H12" s="103"/>
    </row>
    <row r="13" spans="1:8" ht="22.5" customHeight="1">
      <c r="A13" s="155" t="s">
        <v>40</v>
      </c>
      <c r="B13" s="156"/>
      <c r="C13" s="147" t="s">
        <v>41</v>
      </c>
      <c r="D13" s="146"/>
      <c r="E13" s="148" t="s">
        <v>42</v>
      </c>
      <c r="F13" s="157"/>
      <c r="G13" s="150" t="s">
        <v>43</v>
      </c>
      <c r="H13" s="103"/>
    </row>
    <row r="14" spans="1:8" ht="22.5" customHeight="1">
      <c r="A14" s="145" t="s">
        <v>44</v>
      </c>
      <c r="B14" s="156"/>
      <c r="C14" s="147" t="s">
        <v>45</v>
      </c>
      <c r="D14" s="146"/>
      <c r="E14" s="148" t="s">
        <v>46</v>
      </c>
      <c r="F14" s="157"/>
      <c r="G14" s="150" t="s">
        <v>47</v>
      </c>
      <c r="H14" s="103"/>
    </row>
    <row r="15" spans="1:8" ht="22.5" customHeight="1">
      <c r="A15" s="145" t="s">
        <v>5</v>
      </c>
      <c r="B15" s="156"/>
      <c r="C15" s="147" t="s">
        <v>48</v>
      </c>
      <c r="D15" s="146"/>
      <c r="E15" s="148" t="s">
        <v>49</v>
      </c>
      <c r="F15" s="157"/>
      <c r="G15" s="150" t="s">
        <v>50</v>
      </c>
      <c r="H15" s="103"/>
    </row>
    <row r="16" spans="1:8" ht="22.5" customHeight="1">
      <c r="A16" s="145" t="s">
        <v>5</v>
      </c>
      <c r="B16" s="152"/>
      <c r="C16" s="147" t="s">
        <v>51</v>
      </c>
      <c r="D16" s="146"/>
      <c r="E16" s="148" t="s">
        <v>52</v>
      </c>
      <c r="F16" s="158"/>
      <c r="G16" s="150" t="s">
        <v>53</v>
      </c>
      <c r="H16" s="103"/>
    </row>
    <row r="17" spans="1:8" ht="22.5" customHeight="1">
      <c r="A17" s="145" t="s">
        <v>5</v>
      </c>
      <c r="B17" s="152"/>
      <c r="C17" s="147" t="s">
        <v>54</v>
      </c>
      <c r="D17" s="146"/>
      <c r="E17" s="148" t="s">
        <v>55</v>
      </c>
      <c r="F17" s="158"/>
      <c r="G17" s="150" t="s">
        <v>56</v>
      </c>
      <c r="H17" s="103"/>
    </row>
    <row r="18" spans="1:8" ht="22.5" customHeight="1">
      <c r="A18" s="145" t="s">
        <v>5</v>
      </c>
      <c r="B18" s="152"/>
      <c r="C18" s="147" t="s">
        <v>57</v>
      </c>
      <c r="D18" s="146"/>
      <c r="E18" s="148" t="s">
        <v>58</v>
      </c>
      <c r="F18" s="158"/>
      <c r="G18" s="150" t="s">
        <v>59</v>
      </c>
      <c r="H18" s="103"/>
    </row>
    <row r="19" spans="1:8" ht="22.5" customHeight="1">
      <c r="A19" s="145" t="s">
        <v>5</v>
      </c>
      <c r="B19" s="152"/>
      <c r="C19" s="147" t="s">
        <v>60</v>
      </c>
      <c r="D19" s="146"/>
      <c r="E19" s="148" t="s">
        <v>61</v>
      </c>
      <c r="F19" s="158"/>
      <c r="G19" s="159"/>
      <c r="H19" s="103"/>
    </row>
    <row r="20" spans="1:8" ht="22.5" customHeight="1">
      <c r="A20" s="145" t="s">
        <v>5</v>
      </c>
      <c r="B20" s="152"/>
      <c r="C20" s="147" t="s">
        <v>62</v>
      </c>
      <c r="D20" s="152"/>
      <c r="E20" s="148" t="s">
        <v>63</v>
      </c>
      <c r="F20" s="158"/>
      <c r="G20" s="159"/>
      <c r="H20" s="103"/>
    </row>
    <row r="21" spans="1:8" ht="22.5" customHeight="1">
      <c r="A21" s="145" t="s">
        <v>5</v>
      </c>
      <c r="B21" s="152"/>
      <c r="C21" s="147" t="s">
        <v>64</v>
      </c>
      <c r="D21" s="152">
        <f>'部门支出总表'!F16</f>
        <v>31.7</v>
      </c>
      <c r="E21" s="148" t="s">
        <v>65</v>
      </c>
      <c r="F21" s="158"/>
      <c r="G21" s="159"/>
      <c r="H21" s="103"/>
    </row>
    <row r="22" spans="1:8" ht="22.5" customHeight="1">
      <c r="A22" s="145" t="s">
        <v>5</v>
      </c>
      <c r="B22" s="152"/>
      <c r="C22" s="147" t="s">
        <v>66</v>
      </c>
      <c r="D22" s="152"/>
      <c r="E22" s="160"/>
      <c r="F22" s="158"/>
      <c r="G22" s="159"/>
      <c r="H22" s="103"/>
    </row>
    <row r="23" spans="1:8" ht="22.5" customHeight="1">
      <c r="A23" s="145" t="s">
        <v>5</v>
      </c>
      <c r="B23" s="152"/>
      <c r="C23" s="147" t="s">
        <v>67</v>
      </c>
      <c r="D23" s="146"/>
      <c r="E23" s="160"/>
      <c r="F23" s="158"/>
      <c r="G23" s="159"/>
      <c r="H23" s="103"/>
    </row>
    <row r="24" spans="1:8" ht="22.5" customHeight="1">
      <c r="A24" s="145" t="s">
        <v>5</v>
      </c>
      <c r="B24" s="152"/>
      <c r="C24" s="147" t="s">
        <v>68</v>
      </c>
      <c r="D24" s="146"/>
      <c r="E24" s="160"/>
      <c r="F24" s="158"/>
      <c r="G24" s="159"/>
      <c r="H24" s="103"/>
    </row>
    <row r="25" spans="1:8" ht="22.5" customHeight="1">
      <c r="A25" s="145"/>
      <c r="B25" s="152"/>
      <c r="C25" s="161" t="s">
        <v>69</v>
      </c>
      <c r="D25" s="162"/>
      <c r="E25" s="160"/>
      <c r="F25" s="158"/>
      <c r="G25" s="159"/>
      <c r="H25" s="103"/>
    </row>
    <row r="26" spans="1:8" ht="22.5" customHeight="1">
      <c r="A26" s="145" t="s">
        <v>5</v>
      </c>
      <c r="B26" s="152"/>
      <c r="C26" s="161"/>
      <c r="D26" s="162"/>
      <c r="E26" s="148" t="s">
        <v>5</v>
      </c>
      <c r="F26" s="163"/>
      <c r="G26" s="159"/>
      <c r="H26" s="103"/>
    </row>
    <row r="27" spans="1:8" ht="22.5" customHeight="1">
      <c r="A27" s="164" t="s">
        <v>70</v>
      </c>
      <c r="B27" s="149">
        <f>B6+B9+B10+B11+B12+B13+B14</f>
        <v>529.7</v>
      </c>
      <c r="C27" s="165" t="s">
        <v>71</v>
      </c>
      <c r="D27" s="166">
        <f>SUM(D6:D26)</f>
        <v>529.7</v>
      </c>
      <c r="E27" s="167" t="s">
        <v>71</v>
      </c>
      <c r="F27" s="168">
        <f>F6+F10+F21</f>
        <v>529.7</v>
      </c>
      <c r="G27" s="169" t="s">
        <v>71</v>
      </c>
      <c r="H27" s="154">
        <f>SUM(H6:H26)</f>
        <v>529.7</v>
      </c>
    </row>
    <row r="28" spans="1:4" ht="15" customHeight="1">
      <c r="A28" s="170"/>
      <c r="B28" s="171"/>
      <c r="C28" s="171" t="s">
        <v>5</v>
      </c>
      <c r="D28" s="171" t="s">
        <v>5</v>
      </c>
    </row>
  </sheetData>
  <sheetProtection/>
  <mergeCells count="4">
    <mergeCell ref="A2:H2"/>
    <mergeCell ref="A4:B4"/>
    <mergeCell ref="C4:H4"/>
    <mergeCell ref="A28:B28"/>
  </mergeCells>
  <printOptions/>
  <pageMargins left="0.75" right="0.75" top="0.63" bottom="0.53" header="0.5" footer="0.5"/>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V18"/>
  <sheetViews>
    <sheetView view="pageBreakPreview" zoomScaleSheetLayoutView="100" workbookViewId="0" topLeftCell="A1">
      <selection activeCell="A3" sqref="A3:I3"/>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3" t="s">
        <v>214</v>
      </c>
      <c r="B1" s="24"/>
      <c r="C1" s="24"/>
      <c r="D1" s="24"/>
      <c r="E1" s="24"/>
      <c r="F1" s="24"/>
      <c r="G1" s="24"/>
      <c r="H1" s="24"/>
      <c r="I1" s="24"/>
      <c r="J1" s="24"/>
      <c r="K1" s="24"/>
      <c r="L1" s="24"/>
      <c r="M1" s="24"/>
      <c r="N1" s="24"/>
      <c r="O1" s="24"/>
      <c r="P1" s="21"/>
      <c r="Q1" s="36"/>
      <c r="R1" s="36"/>
      <c r="S1" s="40"/>
      <c r="T1" s="37"/>
      <c r="U1" s="37"/>
    </row>
    <row r="2" spans="1:21" s="23" customFormat="1" ht="23.25" customHeight="1">
      <c r="A2" s="25" t="s">
        <v>215</v>
      </c>
      <c r="B2" s="25"/>
      <c r="C2" s="25"/>
      <c r="D2" s="25"/>
      <c r="E2" s="25"/>
      <c r="F2" s="25"/>
      <c r="G2" s="25"/>
      <c r="H2" s="25"/>
      <c r="I2" s="25"/>
      <c r="J2" s="25"/>
      <c r="K2" s="25"/>
      <c r="L2" s="25"/>
      <c r="M2" s="25"/>
      <c r="N2" s="25"/>
      <c r="O2" s="25"/>
      <c r="P2" s="25"/>
      <c r="Q2" s="25"/>
      <c r="R2" s="25"/>
      <c r="S2" s="25"/>
      <c r="T2" s="41"/>
      <c r="U2" s="41"/>
    </row>
    <row r="3" spans="1:21" s="2" customFormat="1" ht="23.25" customHeight="1">
      <c r="A3" s="26" t="s">
        <v>2</v>
      </c>
      <c r="B3" s="26"/>
      <c r="C3" s="26"/>
      <c r="D3" s="26"/>
      <c r="E3" s="26"/>
      <c r="F3" s="26"/>
      <c r="G3" s="26"/>
      <c r="H3" s="26"/>
      <c r="I3" s="26"/>
      <c r="J3" s="24"/>
      <c r="K3" s="24"/>
      <c r="L3" s="24"/>
      <c r="M3" s="24"/>
      <c r="N3" s="24"/>
      <c r="O3" s="24"/>
      <c r="P3" s="38"/>
      <c r="Q3" s="42"/>
      <c r="R3" s="42"/>
      <c r="S3" s="43" t="s">
        <v>3</v>
      </c>
      <c r="T3" s="44"/>
      <c r="U3" s="44"/>
    </row>
    <row r="4" spans="1:21" ht="23.25" customHeight="1">
      <c r="A4" s="27" t="s">
        <v>118</v>
      </c>
      <c r="B4" s="27"/>
      <c r="C4" s="27"/>
      <c r="D4" s="28" t="s">
        <v>90</v>
      </c>
      <c r="E4" s="29" t="s">
        <v>119</v>
      </c>
      <c r="F4" s="27" t="s">
        <v>120</v>
      </c>
      <c r="G4" s="27"/>
      <c r="H4" s="27"/>
      <c r="I4" s="39"/>
      <c r="J4" s="30" t="s">
        <v>121</v>
      </c>
      <c r="K4" s="30"/>
      <c r="L4" s="30"/>
      <c r="M4" s="30"/>
      <c r="N4" s="30"/>
      <c r="O4" s="30"/>
      <c r="P4" s="30"/>
      <c r="Q4" s="30"/>
      <c r="R4" s="30"/>
      <c r="S4" s="30"/>
      <c r="T4" s="45"/>
      <c r="U4" s="45"/>
    </row>
    <row r="5" spans="1:21" ht="23.25" customHeight="1">
      <c r="A5" s="30" t="s">
        <v>91</v>
      </c>
      <c r="B5" s="30" t="s">
        <v>92</v>
      </c>
      <c r="C5" s="30" t="s">
        <v>93</v>
      </c>
      <c r="D5" s="31"/>
      <c r="E5" s="32"/>
      <c r="F5" s="30" t="s">
        <v>83</v>
      </c>
      <c r="G5" s="30" t="s">
        <v>123</v>
      </c>
      <c r="H5" s="30" t="s">
        <v>124</v>
      </c>
      <c r="I5" s="30" t="s">
        <v>125</v>
      </c>
      <c r="J5" s="30" t="s">
        <v>83</v>
      </c>
      <c r="K5" s="9" t="s">
        <v>127</v>
      </c>
      <c r="L5" s="9" t="s">
        <v>128</v>
      </c>
      <c r="M5" s="9" t="s">
        <v>129</v>
      </c>
      <c r="N5" s="9" t="s">
        <v>130</v>
      </c>
      <c r="O5" s="9" t="s">
        <v>131</v>
      </c>
      <c r="P5" s="9" t="s">
        <v>132</v>
      </c>
      <c r="Q5" s="9" t="s">
        <v>133</v>
      </c>
      <c r="R5" s="9" t="s">
        <v>134</v>
      </c>
      <c r="S5" s="9" t="s">
        <v>135</v>
      </c>
      <c r="T5" s="45"/>
      <c r="U5" s="45"/>
    </row>
    <row r="6" spans="1:21" ht="30" customHeight="1">
      <c r="A6" s="30"/>
      <c r="B6" s="30"/>
      <c r="C6" s="30"/>
      <c r="D6" s="31"/>
      <c r="E6" s="32"/>
      <c r="F6" s="30"/>
      <c r="G6" s="30"/>
      <c r="H6" s="30"/>
      <c r="I6" s="30"/>
      <c r="J6" s="30"/>
      <c r="K6" s="9"/>
      <c r="L6" s="9"/>
      <c r="M6" s="9"/>
      <c r="N6" s="9"/>
      <c r="O6" s="9"/>
      <c r="P6" s="9"/>
      <c r="Q6" s="9"/>
      <c r="R6" s="9"/>
      <c r="S6" s="9"/>
      <c r="T6" s="45"/>
      <c r="U6" s="45"/>
    </row>
    <row r="7" spans="1:21" s="2" customFormat="1" ht="29.25" customHeight="1">
      <c r="A7" s="33"/>
      <c r="B7" s="33"/>
      <c r="C7" s="33"/>
      <c r="D7" s="34"/>
      <c r="E7" s="35"/>
      <c r="F7" s="35"/>
      <c r="G7" s="35"/>
      <c r="H7" s="35"/>
      <c r="I7" s="35"/>
      <c r="J7" s="14"/>
      <c r="K7" s="14"/>
      <c r="L7" s="14"/>
      <c r="M7" s="14"/>
      <c r="N7" s="14"/>
      <c r="O7" s="14"/>
      <c r="P7" s="14"/>
      <c r="Q7" s="14"/>
      <c r="R7" s="14"/>
      <c r="S7" s="14"/>
      <c r="T7" s="44"/>
      <c r="U7" s="44"/>
    </row>
    <row r="8" spans="1:22" ht="23.25" customHeight="1">
      <c r="A8" s="36" t="s">
        <v>216</v>
      </c>
      <c r="B8" s="21"/>
      <c r="C8" s="36"/>
      <c r="D8" s="36"/>
      <c r="E8" s="36"/>
      <c r="F8" s="36"/>
      <c r="G8" s="36"/>
      <c r="H8" s="36"/>
      <c r="I8" s="36"/>
      <c r="J8" s="36"/>
      <c r="K8" s="36"/>
      <c r="L8" s="36"/>
      <c r="M8" s="36"/>
      <c r="N8" s="36"/>
      <c r="O8" s="36"/>
      <c r="P8" s="36"/>
      <c r="Q8" s="36"/>
      <c r="R8" s="36"/>
      <c r="S8" s="36"/>
      <c r="T8" s="37"/>
      <c r="U8" s="37"/>
      <c r="V8" s="20"/>
    </row>
    <row r="9" spans="1:21" ht="23.25" customHeight="1">
      <c r="A9" s="37"/>
      <c r="B9" s="37"/>
      <c r="C9" s="37"/>
      <c r="D9" s="37"/>
      <c r="E9" s="37"/>
      <c r="F9" s="37"/>
      <c r="G9" s="37"/>
      <c r="H9" s="37"/>
      <c r="I9" s="37"/>
      <c r="J9" s="37"/>
      <c r="K9" s="37"/>
      <c r="L9" s="37"/>
      <c r="M9" s="37"/>
      <c r="N9" s="37"/>
      <c r="O9" s="37"/>
      <c r="P9" s="37"/>
      <c r="Q9" s="37"/>
      <c r="R9" s="37"/>
      <c r="S9" s="37"/>
      <c r="T9" s="37"/>
      <c r="U9" s="37"/>
    </row>
    <row r="10" spans="1:22" ht="23.25" customHeight="1">
      <c r="A10" s="37"/>
      <c r="B10" s="37"/>
      <c r="C10" s="37"/>
      <c r="D10" s="37"/>
      <c r="E10" s="37"/>
      <c r="F10" s="37"/>
      <c r="G10" s="37"/>
      <c r="H10" s="37"/>
      <c r="I10" s="37"/>
      <c r="J10" s="37"/>
      <c r="K10" s="37"/>
      <c r="L10" s="37"/>
      <c r="M10" s="37"/>
      <c r="N10" s="37"/>
      <c r="O10" s="37"/>
      <c r="P10" s="37"/>
      <c r="Q10" s="37"/>
      <c r="R10" s="37"/>
      <c r="S10" s="37"/>
      <c r="T10" s="37"/>
      <c r="U10" s="37"/>
      <c r="V10" s="20"/>
    </row>
    <row r="11" spans="1:21" ht="23.25" customHeight="1">
      <c r="A11" s="37"/>
      <c r="B11" s="37"/>
      <c r="C11" s="37"/>
      <c r="D11" s="37"/>
      <c r="E11" s="37"/>
      <c r="F11" s="37"/>
      <c r="G11" s="37"/>
      <c r="H11" s="37"/>
      <c r="I11" s="37"/>
      <c r="J11" s="37"/>
      <c r="K11" s="37"/>
      <c r="L11" s="37"/>
      <c r="M11" s="37"/>
      <c r="N11" s="37"/>
      <c r="O11" s="37"/>
      <c r="P11" s="37"/>
      <c r="Q11" s="37"/>
      <c r="R11" s="37"/>
      <c r="S11" s="37"/>
      <c r="T11" s="37"/>
      <c r="U11" s="37"/>
    </row>
    <row r="12" spans="1:21" ht="23.25" customHeight="1">
      <c r="A12" s="37"/>
      <c r="B12" s="37"/>
      <c r="C12" s="37"/>
      <c r="D12" s="37"/>
      <c r="E12" s="37"/>
      <c r="F12" s="37"/>
      <c r="G12" s="37"/>
      <c r="H12" s="37"/>
      <c r="I12" s="37"/>
      <c r="J12" s="37"/>
      <c r="K12" s="37"/>
      <c r="L12" s="37"/>
      <c r="M12" s="37"/>
      <c r="N12" s="37"/>
      <c r="O12" s="37"/>
      <c r="P12" s="37"/>
      <c r="Q12" s="37"/>
      <c r="R12" s="37"/>
      <c r="S12" s="37"/>
      <c r="T12" s="37"/>
      <c r="U12" s="37"/>
    </row>
    <row r="13" spans="1:21" ht="23.25" customHeight="1">
      <c r="A13" s="37"/>
      <c r="B13" s="37"/>
      <c r="C13" s="37"/>
      <c r="D13" s="37"/>
      <c r="E13" s="37"/>
      <c r="F13" s="37"/>
      <c r="G13" s="37"/>
      <c r="H13" s="37"/>
      <c r="I13" s="37"/>
      <c r="J13" s="37"/>
      <c r="K13" s="37"/>
      <c r="L13" s="37"/>
      <c r="M13" s="37"/>
      <c r="N13" s="37"/>
      <c r="O13" s="37"/>
      <c r="P13" s="37"/>
      <c r="Q13" s="37"/>
      <c r="R13" s="37"/>
      <c r="S13" s="37"/>
      <c r="T13" s="37"/>
      <c r="U13" s="37"/>
    </row>
    <row r="14" spans="1:21" ht="23.25" customHeight="1">
      <c r="A14" s="37"/>
      <c r="B14" s="37"/>
      <c r="C14" s="37"/>
      <c r="D14" s="37"/>
      <c r="E14" s="37"/>
      <c r="F14" s="37"/>
      <c r="G14" s="37"/>
      <c r="H14" s="37"/>
      <c r="I14" s="37"/>
      <c r="J14" s="37"/>
      <c r="K14" s="37"/>
      <c r="L14" s="37"/>
      <c r="M14" s="37"/>
      <c r="N14" s="37"/>
      <c r="O14" s="37"/>
      <c r="P14" s="37"/>
      <c r="Q14" s="37"/>
      <c r="R14" s="37"/>
      <c r="S14" s="37"/>
      <c r="T14" s="37"/>
      <c r="U14" s="37"/>
    </row>
    <row r="15" spans="1:21" ht="23.25" customHeight="1">
      <c r="A15" s="37"/>
      <c r="B15" s="37"/>
      <c r="C15" s="37"/>
      <c r="D15" s="37"/>
      <c r="E15" s="37"/>
      <c r="F15" s="37"/>
      <c r="G15" s="37"/>
      <c r="H15" s="37"/>
      <c r="I15" s="37"/>
      <c r="J15" s="37"/>
      <c r="K15" s="37"/>
      <c r="L15" s="37"/>
      <c r="M15" s="37"/>
      <c r="N15" s="37"/>
      <c r="O15" s="37"/>
      <c r="P15" s="37"/>
      <c r="Q15" s="37"/>
      <c r="R15" s="37"/>
      <c r="S15" s="37"/>
      <c r="T15" s="37"/>
      <c r="U15" s="37"/>
    </row>
    <row r="16" spans="1:21" ht="23.25" customHeight="1">
      <c r="A16" s="37"/>
      <c r="B16" s="37"/>
      <c r="C16" s="37"/>
      <c r="D16" s="37"/>
      <c r="E16" s="37"/>
      <c r="F16" s="37"/>
      <c r="G16" s="37"/>
      <c r="H16" s="37"/>
      <c r="I16" s="37"/>
      <c r="J16" s="37"/>
      <c r="K16" s="37"/>
      <c r="L16" s="37"/>
      <c r="M16" s="37"/>
      <c r="N16" s="37"/>
      <c r="O16" s="37"/>
      <c r="P16" s="37"/>
      <c r="Q16" s="37"/>
      <c r="R16" s="37"/>
      <c r="S16" s="37"/>
      <c r="T16" s="37"/>
      <c r="U16" s="37"/>
    </row>
    <row r="17" spans="1:21" ht="23.25" customHeight="1">
      <c r="A17" s="37"/>
      <c r="B17" s="37"/>
      <c r="C17" s="37"/>
      <c r="D17" s="37"/>
      <c r="E17" s="37"/>
      <c r="F17" s="37"/>
      <c r="G17" s="37"/>
      <c r="H17" s="37"/>
      <c r="I17" s="37"/>
      <c r="J17" s="37"/>
      <c r="K17" s="37"/>
      <c r="L17" s="37"/>
      <c r="M17" s="37"/>
      <c r="N17" s="37"/>
      <c r="O17" s="37"/>
      <c r="P17" s="37"/>
      <c r="Q17" s="37"/>
      <c r="R17" s="37"/>
      <c r="S17" s="37"/>
      <c r="T17" s="37"/>
      <c r="U17" s="37"/>
    </row>
    <row r="18" spans="1:21" ht="23.25" customHeight="1">
      <c r="A18" s="37"/>
      <c r="B18" s="37"/>
      <c r="C18" s="37"/>
      <c r="D18" s="37"/>
      <c r="E18" s="37"/>
      <c r="F18" s="37"/>
      <c r="G18" s="37"/>
      <c r="H18" s="37"/>
      <c r="I18" s="37"/>
      <c r="J18" s="37"/>
      <c r="K18" s="37"/>
      <c r="L18" s="37"/>
      <c r="M18" s="37"/>
      <c r="N18" s="37"/>
      <c r="O18" s="37"/>
      <c r="P18" s="37"/>
      <c r="Q18" s="37"/>
      <c r="R18" s="37"/>
      <c r="S18" s="37"/>
      <c r="T18" s="37"/>
      <c r="U18" s="37"/>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A2:S2"/>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horizontalDpi="600" verticalDpi="600" orientation="landscape" paperSize="9" scale="65"/>
</worksheet>
</file>

<file path=xl/worksheets/sheet11.xml><?xml version="1.0" encoding="utf-8"?>
<worksheet xmlns="http://schemas.openxmlformats.org/spreadsheetml/2006/main" xmlns:r="http://schemas.openxmlformats.org/officeDocument/2006/relationships">
  <dimension ref="A1:H20"/>
  <sheetViews>
    <sheetView tabSelected="1" workbookViewId="0" topLeftCell="A1">
      <selection activeCell="D19" sqref="D19"/>
    </sheetView>
  </sheetViews>
  <sheetFormatPr defaultColWidth="7.8515625" defaultRowHeight="12.75"/>
  <cols>
    <col min="1" max="1" width="36.7109375" style="0" customWidth="1"/>
    <col min="2" max="2" width="14.8515625" style="0" customWidth="1"/>
    <col min="3" max="6" width="14.140625" style="0" customWidth="1"/>
    <col min="7" max="7" width="11.7109375" style="0" customWidth="1"/>
    <col min="8" max="8" width="15.8515625" style="0" customWidth="1"/>
  </cols>
  <sheetData>
    <row r="1" spans="1:7" ht="18" customHeight="1">
      <c r="A1" s="3" t="s">
        <v>217</v>
      </c>
      <c r="B1" s="4"/>
      <c r="C1" s="4"/>
      <c r="D1" s="4"/>
      <c r="E1" s="4"/>
      <c r="F1" s="4"/>
      <c r="G1" s="4"/>
    </row>
    <row r="2" spans="1:7" s="1" customFormat="1" ht="27" customHeight="1">
      <c r="A2" s="5" t="s">
        <v>218</v>
      </c>
      <c r="B2" s="5"/>
      <c r="C2" s="5"/>
      <c r="D2" s="5"/>
      <c r="E2" s="5"/>
      <c r="F2" s="5"/>
      <c r="G2" s="5"/>
    </row>
    <row r="3" spans="1:7" ht="22.5" customHeight="1">
      <c r="A3" s="6" t="s">
        <v>2</v>
      </c>
      <c r="B3" s="7"/>
      <c r="C3" s="7"/>
      <c r="D3" s="7"/>
      <c r="E3" s="7"/>
      <c r="F3" s="7"/>
      <c r="G3" s="8" t="s">
        <v>3</v>
      </c>
    </row>
    <row r="4" spans="1:8" ht="25.5" customHeight="1">
      <c r="A4" s="9" t="s">
        <v>74</v>
      </c>
      <c r="B4" s="9" t="s">
        <v>219</v>
      </c>
      <c r="C4" s="9"/>
      <c r="D4" s="9"/>
      <c r="E4" s="9"/>
      <c r="F4" s="9"/>
      <c r="G4" s="9"/>
      <c r="H4" s="10" t="s">
        <v>220</v>
      </c>
    </row>
    <row r="5" spans="1:8" ht="25.5" customHeight="1">
      <c r="A5" s="9"/>
      <c r="B5" s="9" t="s">
        <v>221</v>
      </c>
      <c r="C5" s="9" t="s">
        <v>168</v>
      </c>
      <c r="D5" s="9" t="s">
        <v>222</v>
      </c>
      <c r="E5" s="11" t="s">
        <v>223</v>
      </c>
      <c r="F5" s="11"/>
      <c r="G5" s="9" t="s">
        <v>224</v>
      </c>
      <c r="H5" s="12"/>
    </row>
    <row r="6" spans="1:8" ht="27.75" customHeight="1">
      <c r="A6" s="9"/>
      <c r="B6" s="9"/>
      <c r="C6" s="9"/>
      <c r="D6" s="9"/>
      <c r="E6" s="9" t="s">
        <v>225</v>
      </c>
      <c r="F6" s="9" t="s">
        <v>172</v>
      </c>
      <c r="G6" s="9"/>
      <c r="H6" s="12"/>
    </row>
    <row r="7" spans="1:8" s="2" customFormat="1" ht="30" customHeight="1">
      <c r="A7" s="13" t="s">
        <v>83</v>
      </c>
      <c r="B7" s="14">
        <f>SUM(B8:B12)</f>
        <v>24.299999999999997</v>
      </c>
      <c r="C7" s="14">
        <f>SUM(C8:C12)</f>
        <v>18.63</v>
      </c>
      <c r="D7" s="14">
        <f>SUM(D8:D12)</f>
        <v>5.67</v>
      </c>
      <c r="E7" s="14"/>
      <c r="F7" s="14">
        <f>SUM(F8:F12)</f>
        <v>5.67</v>
      </c>
      <c r="G7" s="14"/>
      <c r="H7" s="15"/>
    </row>
    <row r="8" spans="1:8" s="2" customFormat="1" ht="30" customHeight="1">
      <c r="A8" s="13" t="s">
        <v>84</v>
      </c>
      <c r="B8" s="14">
        <f>C8+D8</f>
        <v>24.299999999999997</v>
      </c>
      <c r="C8" s="14">
        <v>18.63</v>
      </c>
      <c r="D8" s="14">
        <v>5.67</v>
      </c>
      <c r="E8" s="14"/>
      <c r="F8" s="14">
        <v>5.67</v>
      </c>
      <c r="G8" s="14"/>
      <c r="H8" s="16" t="s">
        <v>226</v>
      </c>
    </row>
    <row r="9" spans="1:8" s="2" customFormat="1" ht="30" customHeight="1">
      <c r="A9" s="17"/>
      <c r="B9" s="14"/>
      <c r="C9" s="14"/>
      <c r="D9" s="14"/>
      <c r="E9" s="14"/>
      <c r="F9" s="14"/>
      <c r="G9" s="14"/>
      <c r="H9" s="16"/>
    </row>
    <row r="10" spans="1:8" ht="30" customHeight="1">
      <c r="A10" s="17"/>
      <c r="B10" s="14"/>
      <c r="C10" s="14"/>
      <c r="D10" s="14"/>
      <c r="E10" s="14"/>
      <c r="F10" s="14"/>
      <c r="G10" s="14"/>
      <c r="H10" s="16"/>
    </row>
    <row r="11" spans="1:8" ht="30" customHeight="1">
      <c r="A11" s="17"/>
      <c r="B11" s="14"/>
      <c r="C11" s="14"/>
      <c r="D11" s="14"/>
      <c r="E11" s="14"/>
      <c r="F11" s="14"/>
      <c r="G11" s="14"/>
      <c r="H11" s="16"/>
    </row>
    <row r="12" spans="1:8" ht="30" customHeight="1">
      <c r="A12" s="17"/>
      <c r="B12" s="14"/>
      <c r="C12" s="14"/>
      <c r="D12" s="14"/>
      <c r="E12" s="14"/>
      <c r="F12" s="14"/>
      <c r="G12" s="14"/>
      <c r="H12" s="16"/>
    </row>
    <row r="13" spans="1:8" ht="30" customHeight="1">
      <c r="A13" s="13"/>
      <c r="B13" s="14"/>
      <c r="C13" s="14"/>
      <c r="D13" s="14"/>
      <c r="E13" s="14"/>
      <c r="F13" s="14"/>
      <c r="G13" s="14"/>
      <c r="H13" s="18"/>
    </row>
    <row r="14" spans="1:8" ht="18" customHeight="1">
      <c r="A14" s="3" t="s">
        <v>227</v>
      </c>
      <c r="B14" s="19"/>
      <c r="C14" s="19"/>
      <c r="D14" s="19"/>
      <c r="E14" s="19"/>
      <c r="F14" s="19"/>
      <c r="G14" s="19"/>
      <c r="H14" s="20"/>
    </row>
    <row r="15" spans="1:7" ht="18" customHeight="1">
      <c r="A15" s="3" t="s">
        <v>228</v>
      </c>
      <c r="B15" s="19"/>
      <c r="C15" s="19"/>
      <c r="D15" s="19"/>
      <c r="E15" s="19"/>
      <c r="F15" s="19"/>
      <c r="G15" s="19"/>
    </row>
    <row r="16" spans="1:7" ht="18" customHeight="1">
      <c r="A16" s="3" t="s">
        <v>229</v>
      </c>
      <c r="B16" s="21"/>
      <c r="C16" s="19"/>
      <c r="D16" s="19"/>
      <c r="E16" s="19"/>
      <c r="F16" s="19"/>
      <c r="G16" s="19"/>
    </row>
    <row r="17" ht="18" customHeight="1">
      <c r="A17" s="22" t="s">
        <v>230</v>
      </c>
    </row>
    <row r="18" ht="18" customHeight="1"/>
    <row r="19" ht="18" customHeight="1">
      <c r="E19" s="20"/>
    </row>
    <row r="20" ht="18" customHeight="1">
      <c r="D20" s="20"/>
    </row>
  </sheetData>
  <sheetProtection/>
  <mergeCells count="10">
    <mergeCell ref="A2:G2"/>
    <mergeCell ref="A3:F3"/>
    <mergeCell ref="B4:G4"/>
    <mergeCell ref="E5:F5"/>
    <mergeCell ref="A4:A6"/>
    <mergeCell ref="B5:B6"/>
    <mergeCell ref="C5:C6"/>
    <mergeCell ref="D5:D6"/>
    <mergeCell ref="G5:G6"/>
    <mergeCell ref="H4:H6"/>
  </mergeCells>
  <printOptions/>
  <pageMargins left="0.54" right="0.36"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A24" sqref="A24"/>
    </sheetView>
  </sheetViews>
  <sheetFormatPr defaultColWidth="7.8515625" defaultRowHeight="12.75"/>
  <cols>
    <col min="1" max="1" width="37.2812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 t="s">
        <v>72</v>
      </c>
      <c r="B1" s="123"/>
      <c r="C1" s="124"/>
      <c r="D1" s="3"/>
      <c r="E1" s="3"/>
      <c r="F1" s="36"/>
      <c r="G1" s="36"/>
      <c r="H1" s="36"/>
      <c r="I1" s="128"/>
      <c r="J1" s="37"/>
    </row>
    <row r="2" spans="1:11" ht="24.75" customHeight="1">
      <c r="A2" s="47" t="s">
        <v>73</v>
      </c>
      <c r="B2" s="47"/>
      <c r="C2" s="47"/>
      <c r="D2" s="47"/>
      <c r="E2" s="47"/>
      <c r="F2" s="47"/>
      <c r="G2" s="47"/>
      <c r="H2" s="47"/>
      <c r="I2" s="47"/>
      <c r="J2" s="129"/>
      <c r="K2" s="129"/>
    </row>
    <row r="3" spans="1:10" ht="26.25" customHeight="1">
      <c r="A3" s="111" t="s">
        <v>2</v>
      </c>
      <c r="B3" s="111"/>
      <c r="C3" s="111"/>
      <c r="D3" s="3"/>
      <c r="E3" s="3"/>
      <c r="F3" s="112"/>
      <c r="G3" s="112"/>
      <c r="H3" s="112"/>
      <c r="I3" s="130" t="s">
        <v>3</v>
      </c>
      <c r="J3" s="37"/>
    </row>
    <row r="4" spans="1:10" ht="24.75" customHeight="1">
      <c r="A4" s="49" t="s">
        <v>74</v>
      </c>
      <c r="B4" s="49" t="s">
        <v>75</v>
      </c>
      <c r="C4" s="125" t="s">
        <v>76</v>
      </c>
      <c r="D4" s="114" t="s">
        <v>77</v>
      </c>
      <c r="E4" s="114" t="s">
        <v>78</v>
      </c>
      <c r="F4" s="114" t="s">
        <v>79</v>
      </c>
      <c r="G4" s="114" t="s">
        <v>80</v>
      </c>
      <c r="H4" s="57" t="s">
        <v>81</v>
      </c>
      <c r="I4" s="30" t="s">
        <v>82</v>
      </c>
      <c r="J4" s="44"/>
    </row>
    <row r="5" spans="1:10" ht="27.75" customHeight="1">
      <c r="A5" s="27"/>
      <c r="B5" s="27"/>
      <c r="C5" s="126"/>
      <c r="D5" s="114"/>
      <c r="E5" s="115"/>
      <c r="F5" s="114"/>
      <c r="G5" s="114"/>
      <c r="H5" s="127"/>
      <c r="I5" s="30"/>
      <c r="J5" s="44"/>
    </row>
    <row r="6" spans="1:10" s="2" customFormat="1" ht="24" customHeight="1">
      <c r="A6" s="34" t="s">
        <v>83</v>
      </c>
      <c r="B6" s="35">
        <f aca="true" t="shared" si="0" ref="B6:B11">C6</f>
        <v>529.7</v>
      </c>
      <c r="C6" s="35">
        <f>C7+C8+C9+C10+C11</f>
        <v>529.7</v>
      </c>
      <c r="D6" s="35"/>
      <c r="E6" s="116"/>
      <c r="F6" s="100"/>
      <c r="G6" s="35"/>
      <c r="H6" s="35"/>
      <c r="I6" s="14"/>
      <c r="J6" s="44"/>
    </row>
    <row r="7" spans="1:10" ht="24" customHeight="1">
      <c r="A7" s="34" t="s">
        <v>84</v>
      </c>
      <c r="B7" s="35">
        <f t="shared" si="0"/>
        <v>475.94</v>
      </c>
      <c r="C7" s="35">
        <v>475.94</v>
      </c>
      <c r="D7" s="35"/>
      <c r="E7" s="116"/>
      <c r="F7" s="100"/>
      <c r="G7" s="35"/>
      <c r="H7" s="35"/>
      <c r="I7" s="14"/>
      <c r="J7" s="37"/>
    </row>
    <row r="8" spans="1:10" ht="24" customHeight="1">
      <c r="A8" s="17" t="s">
        <v>85</v>
      </c>
      <c r="B8" s="35">
        <f t="shared" si="0"/>
        <v>53.76</v>
      </c>
      <c r="C8" s="17">
        <v>53.76</v>
      </c>
      <c r="D8" s="17"/>
      <c r="E8" s="17"/>
      <c r="F8" s="17"/>
      <c r="G8" s="17"/>
      <c r="H8" s="17"/>
      <c r="I8" s="17"/>
      <c r="J8" s="37"/>
    </row>
    <row r="9" spans="1:10" ht="24" customHeight="1">
      <c r="A9" s="17"/>
      <c r="B9" s="35"/>
      <c r="C9" s="17"/>
      <c r="D9" s="17"/>
      <c r="E9" s="17"/>
      <c r="F9" s="17"/>
      <c r="G9" s="17"/>
      <c r="H9" s="17"/>
      <c r="I9" s="17"/>
      <c r="J9" s="37"/>
    </row>
    <row r="10" spans="1:10" ht="24" customHeight="1">
      <c r="A10" s="17"/>
      <c r="B10" s="35"/>
      <c r="C10" s="17"/>
      <c r="D10" s="17"/>
      <c r="E10" s="17"/>
      <c r="F10" s="17"/>
      <c r="G10" s="17"/>
      <c r="H10" s="17"/>
      <c r="I10" s="17"/>
      <c r="J10" s="37"/>
    </row>
    <row r="11" spans="1:10" ht="24" customHeight="1">
      <c r="A11" s="17"/>
      <c r="B11" s="35"/>
      <c r="C11" s="17"/>
      <c r="D11" s="17"/>
      <c r="E11" s="17"/>
      <c r="F11" s="17"/>
      <c r="G11" s="17"/>
      <c r="H11" s="17"/>
      <c r="I11" s="17"/>
      <c r="J11" s="37"/>
    </row>
    <row r="12" spans="1:10" ht="24" customHeight="1">
      <c r="A12" s="17"/>
      <c r="B12" s="17"/>
      <c r="C12" s="17"/>
      <c r="D12" s="17"/>
      <c r="E12" s="17"/>
      <c r="F12" s="17"/>
      <c r="G12" s="17"/>
      <c r="H12" s="17"/>
      <c r="I12" s="17"/>
      <c r="J12" s="37"/>
    </row>
    <row r="13" spans="1:10" ht="24" customHeight="1">
      <c r="A13" s="37"/>
      <c r="B13" s="37"/>
      <c r="C13" s="37"/>
      <c r="D13" s="37"/>
      <c r="E13" s="37"/>
      <c r="F13" s="37"/>
      <c r="G13" s="37"/>
      <c r="H13" s="37"/>
      <c r="I13" s="37"/>
      <c r="J13" s="37"/>
    </row>
    <row r="14" spans="1:10" ht="24" customHeight="1">
      <c r="A14" s="37"/>
      <c r="B14" s="37"/>
      <c r="C14" s="37"/>
      <c r="D14" s="37"/>
      <c r="E14" s="37"/>
      <c r="F14" s="37"/>
      <c r="G14" s="37"/>
      <c r="H14" s="37"/>
      <c r="I14" s="37"/>
      <c r="J14" s="37"/>
    </row>
    <row r="15" spans="1:10" ht="24" customHeight="1">
      <c r="A15" s="37"/>
      <c r="B15" s="37"/>
      <c r="C15" s="37"/>
      <c r="D15" s="37"/>
      <c r="E15" s="37"/>
      <c r="F15" s="37"/>
      <c r="G15" s="37"/>
      <c r="H15" s="37"/>
      <c r="I15" s="37"/>
      <c r="J15" s="37"/>
    </row>
    <row r="16" spans="1:10" ht="24" customHeight="1">
      <c r="A16" s="37"/>
      <c r="B16" s="37"/>
      <c r="C16" s="37"/>
      <c r="D16" s="37"/>
      <c r="E16" s="37"/>
      <c r="F16" s="37"/>
      <c r="G16" s="37"/>
      <c r="H16" s="37"/>
      <c r="I16" s="37"/>
      <c r="J16" s="37"/>
    </row>
    <row r="17" spans="1:10" ht="24" customHeight="1">
      <c r="A17" s="37"/>
      <c r="B17" s="37"/>
      <c r="C17" s="37"/>
      <c r="D17" s="37"/>
      <c r="E17" s="37"/>
      <c r="F17" s="37"/>
      <c r="G17" s="37"/>
      <c r="H17" s="37"/>
      <c r="I17" s="37"/>
      <c r="J17" s="37"/>
    </row>
    <row r="18" spans="1:10" ht="24" customHeight="1">
      <c r="A18" s="37"/>
      <c r="B18" s="37"/>
      <c r="C18" s="37"/>
      <c r="D18" s="37"/>
      <c r="E18" s="37"/>
      <c r="F18" s="37"/>
      <c r="G18" s="37"/>
      <c r="H18" s="37"/>
      <c r="I18" s="37"/>
      <c r="J18" s="37"/>
    </row>
    <row r="19" spans="1:10" ht="24" customHeight="1">
      <c r="A19" s="37"/>
      <c r="B19" s="37"/>
      <c r="C19" s="37"/>
      <c r="D19" s="37"/>
      <c r="E19" s="37"/>
      <c r="F19" s="37"/>
      <c r="G19" s="37"/>
      <c r="H19" s="37"/>
      <c r="I19" s="37"/>
      <c r="J19" s="37"/>
    </row>
    <row r="20" spans="1:10" ht="24" customHeight="1">
      <c r="A20" s="37"/>
      <c r="B20" s="37"/>
      <c r="C20" s="37"/>
      <c r="D20" s="37"/>
      <c r="E20" s="37"/>
      <c r="F20" s="37"/>
      <c r="G20" s="37"/>
      <c r="H20" s="37"/>
      <c r="I20" s="37"/>
      <c r="J20" s="37"/>
    </row>
    <row r="21" spans="1:10" ht="24" customHeight="1">
      <c r="A21" s="37"/>
      <c r="B21" s="37"/>
      <c r="C21" s="37"/>
      <c r="D21" s="37"/>
      <c r="E21" s="37"/>
      <c r="F21" s="37"/>
      <c r="G21" s="37"/>
      <c r="H21" s="37"/>
      <c r="I21" s="37"/>
      <c r="J21" s="37"/>
    </row>
  </sheetData>
  <sheetProtection/>
  <mergeCells count="10">
    <mergeCell ref="A2:I2"/>
    <mergeCell ref="A4:A5"/>
    <mergeCell ref="B4:B5"/>
    <mergeCell ref="C4:C5"/>
    <mergeCell ref="D4:D5"/>
    <mergeCell ref="E4:E5"/>
    <mergeCell ref="F4:F5"/>
    <mergeCell ref="G4:G5"/>
    <mergeCell ref="H4:H5"/>
    <mergeCell ref="I4:I5"/>
  </mergeCells>
  <printOptions/>
  <pageMargins left="1.21" right="0.75" top="0.74" bottom="0.74" header="0.5" footer="0.5"/>
  <pageSetup horizontalDpi="600" verticalDpi="600" orientation="landscape" paperSize="9" scale="9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Q59"/>
  <sheetViews>
    <sheetView showZeros="0" workbookViewId="0" topLeftCell="A1">
      <selection activeCell="A1" sqref="A1:L16"/>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 t="s">
        <v>86</v>
      </c>
      <c r="B1" s="110"/>
      <c r="C1" s="110"/>
      <c r="D1" s="110"/>
      <c r="E1" s="110"/>
      <c r="F1" s="110"/>
      <c r="G1" s="37"/>
      <c r="H1" s="37"/>
      <c r="I1" s="37"/>
      <c r="J1" s="37"/>
      <c r="K1" s="37"/>
      <c r="L1" s="122"/>
    </row>
    <row r="2" spans="1:12" ht="23.25" customHeight="1">
      <c r="A2" s="47" t="s">
        <v>87</v>
      </c>
      <c r="B2" s="47"/>
      <c r="C2" s="47"/>
      <c r="D2" s="47"/>
      <c r="E2" s="47"/>
      <c r="F2" s="47"/>
      <c r="G2" s="47"/>
      <c r="H2" s="47"/>
      <c r="I2" s="47"/>
      <c r="J2" s="47"/>
      <c r="K2" s="47"/>
      <c r="L2" s="47"/>
    </row>
    <row r="3" spans="1:12" ht="23.25" customHeight="1">
      <c r="A3" s="111" t="s">
        <v>2</v>
      </c>
      <c r="B3" s="111"/>
      <c r="C3" s="111"/>
      <c r="D3" s="111"/>
      <c r="E3" s="111"/>
      <c r="F3" s="111"/>
      <c r="G3" s="112"/>
      <c r="H3" s="112"/>
      <c r="I3" s="112"/>
      <c r="J3" s="112"/>
      <c r="K3" s="112"/>
      <c r="L3" s="93" t="s">
        <v>3</v>
      </c>
    </row>
    <row r="4" spans="1:12" ht="21" customHeight="1">
      <c r="A4" s="28" t="s">
        <v>88</v>
      </c>
      <c r="B4" s="28"/>
      <c r="C4" s="28"/>
      <c r="D4" s="28"/>
      <c r="E4" s="27" t="s">
        <v>75</v>
      </c>
      <c r="F4" s="113" t="s">
        <v>76</v>
      </c>
      <c r="G4" s="114" t="s">
        <v>77</v>
      </c>
      <c r="H4" s="114" t="s">
        <v>78</v>
      </c>
      <c r="I4" s="114" t="s">
        <v>79</v>
      </c>
      <c r="J4" s="114" t="s">
        <v>80</v>
      </c>
      <c r="K4" s="30" t="s">
        <v>81</v>
      </c>
      <c r="L4" s="30" t="s">
        <v>82</v>
      </c>
    </row>
    <row r="5" spans="1:12" ht="21" customHeight="1">
      <c r="A5" s="30" t="s">
        <v>89</v>
      </c>
      <c r="B5" s="30"/>
      <c r="C5" s="30"/>
      <c r="D5" s="30" t="s">
        <v>90</v>
      </c>
      <c r="E5" s="30"/>
      <c r="F5" s="114"/>
      <c r="G5" s="114"/>
      <c r="H5" s="114"/>
      <c r="I5" s="114"/>
      <c r="J5" s="114"/>
      <c r="K5" s="30"/>
      <c r="L5" s="30"/>
    </row>
    <row r="6" spans="1:12" ht="21" customHeight="1">
      <c r="A6" s="49" t="s">
        <v>91</v>
      </c>
      <c r="B6" s="49" t="s">
        <v>92</v>
      </c>
      <c r="C6" s="49" t="s">
        <v>93</v>
      </c>
      <c r="D6" s="49"/>
      <c r="E6" s="49"/>
      <c r="F6" s="115"/>
      <c r="G6" s="114"/>
      <c r="H6" s="115"/>
      <c r="I6" s="115"/>
      <c r="J6" s="115"/>
      <c r="K6" s="49"/>
      <c r="L6" s="30"/>
    </row>
    <row r="7" spans="1:43" s="2" customFormat="1" ht="27" customHeight="1">
      <c r="A7" s="33"/>
      <c r="B7" s="33"/>
      <c r="C7" s="33"/>
      <c r="D7" s="34" t="s">
        <v>83</v>
      </c>
      <c r="E7" s="14">
        <f>F7</f>
        <v>529.6999999999999</v>
      </c>
      <c r="F7" s="14">
        <f>SUM(F8:F16)</f>
        <v>529.6999999999999</v>
      </c>
      <c r="G7" s="14"/>
      <c r="H7" s="116"/>
      <c r="I7" s="14"/>
      <c r="J7" s="14"/>
      <c r="K7" s="14"/>
      <c r="L7" s="14"/>
      <c r="M7"/>
      <c r="N7"/>
      <c r="O7"/>
      <c r="P7"/>
      <c r="Q7"/>
      <c r="R7"/>
      <c r="S7"/>
      <c r="T7"/>
      <c r="U7"/>
      <c r="V7"/>
      <c r="W7"/>
      <c r="X7"/>
      <c r="Y7"/>
      <c r="Z7"/>
      <c r="AA7"/>
      <c r="AB7"/>
      <c r="AC7"/>
      <c r="AD7"/>
      <c r="AE7"/>
      <c r="AF7"/>
      <c r="AG7"/>
      <c r="AH7"/>
      <c r="AI7"/>
      <c r="AJ7"/>
      <c r="AK7"/>
      <c r="AL7"/>
      <c r="AM7"/>
      <c r="AN7"/>
      <c r="AO7"/>
      <c r="AP7"/>
      <c r="AQ7"/>
    </row>
    <row r="8" spans="1:12" ht="27" customHeight="1">
      <c r="A8" s="50" t="s">
        <v>94</v>
      </c>
      <c r="B8" s="50" t="s">
        <v>95</v>
      </c>
      <c r="C8" s="50" t="s">
        <v>96</v>
      </c>
      <c r="D8" s="51" t="s">
        <v>97</v>
      </c>
      <c r="E8" s="14">
        <f aca="true" t="shared" si="0" ref="E8:E16">F8</f>
        <v>347.79999999999995</v>
      </c>
      <c r="F8" s="117">
        <f>'部门支出总表（经济分类）'!E8</f>
        <v>347.79999999999995</v>
      </c>
      <c r="G8" s="18"/>
      <c r="H8" s="18"/>
      <c r="I8" s="18"/>
      <c r="J8" s="18"/>
      <c r="K8" s="18"/>
      <c r="L8" s="18"/>
    </row>
    <row r="9" spans="1:12" ht="27" customHeight="1">
      <c r="A9" s="50" t="s">
        <v>94</v>
      </c>
      <c r="B9" s="50" t="s">
        <v>95</v>
      </c>
      <c r="C9" s="50" t="s">
        <v>98</v>
      </c>
      <c r="D9" s="53" t="s">
        <v>99</v>
      </c>
      <c r="E9" s="14">
        <f t="shared" si="0"/>
        <v>30</v>
      </c>
      <c r="F9" s="117">
        <f>'部门支出总表（经济分类）'!E9</f>
        <v>30</v>
      </c>
      <c r="G9" s="118"/>
      <c r="H9" s="118"/>
      <c r="I9" s="118"/>
      <c r="J9" s="118"/>
      <c r="K9" s="118"/>
      <c r="L9" s="118"/>
    </row>
    <row r="10" spans="1:12" ht="27" customHeight="1">
      <c r="A10" s="50" t="s">
        <v>94</v>
      </c>
      <c r="B10" s="50" t="s">
        <v>95</v>
      </c>
      <c r="C10" s="50" t="s">
        <v>100</v>
      </c>
      <c r="D10" s="53" t="s">
        <v>101</v>
      </c>
      <c r="E10" s="14">
        <f t="shared" si="0"/>
        <v>37</v>
      </c>
      <c r="F10" s="117">
        <f>'部门支出总表（经济分类）'!E10</f>
        <v>37</v>
      </c>
      <c r="G10" s="118"/>
      <c r="H10" s="118"/>
      <c r="I10" s="118"/>
      <c r="J10" s="118"/>
      <c r="K10" s="118"/>
      <c r="L10" s="118"/>
    </row>
    <row r="11" spans="1:12" ht="27" customHeight="1">
      <c r="A11" s="54" t="s">
        <v>102</v>
      </c>
      <c r="B11" s="54" t="s">
        <v>103</v>
      </c>
      <c r="C11" s="54" t="s">
        <v>103</v>
      </c>
      <c r="D11" s="51" t="s">
        <v>104</v>
      </c>
      <c r="E11" s="14">
        <f t="shared" si="0"/>
        <v>52.9</v>
      </c>
      <c r="F11" s="117">
        <f>'部门支出总表（经济分类）'!E11</f>
        <v>52.9</v>
      </c>
      <c r="G11" s="118"/>
      <c r="H11" s="118"/>
      <c r="I11" s="118"/>
      <c r="J11" s="118"/>
      <c r="K11" s="118"/>
      <c r="L11" s="118"/>
    </row>
    <row r="12" spans="1:12" ht="27" customHeight="1">
      <c r="A12" s="54" t="s">
        <v>102</v>
      </c>
      <c r="B12" s="54" t="s">
        <v>105</v>
      </c>
      <c r="C12" s="54" t="s">
        <v>96</v>
      </c>
      <c r="D12" s="51" t="s">
        <v>106</v>
      </c>
      <c r="E12" s="14">
        <f t="shared" si="0"/>
        <v>0</v>
      </c>
      <c r="F12" s="117">
        <f>'部门支出总表（经济分类）'!E12</f>
        <v>0</v>
      </c>
      <c r="G12" s="118"/>
      <c r="H12" s="118"/>
      <c r="I12" s="118"/>
      <c r="J12" s="118"/>
      <c r="K12" s="118"/>
      <c r="L12" s="118"/>
    </row>
    <row r="13" spans="1:12" ht="27" customHeight="1">
      <c r="A13" s="54" t="s">
        <v>102</v>
      </c>
      <c r="B13" s="54" t="s">
        <v>105</v>
      </c>
      <c r="C13" s="54" t="s">
        <v>107</v>
      </c>
      <c r="D13" s="51" t="s">
        <v>108</v>
      </c>
      <c r="E13" s="14">
        <f t="shared" si="0"/>
        <v>0</v>
      </c>
      <c r="F13" s="117">
        <f>'部门支出总表（经济分类）'!E13</f>
        <v>0</v>
      </c>
      <c r="G13" s="118"/>
      <c r="H13" s="118"/>
      <c r="I13" s="118"/>
      <c r="J13" s="118"/>
      <c r="K13" s="118"/>
      <c r="L13" s="118"/>
    </row>
    <row r="14" spans="1:12" ht="27" customHeight="1">
      <c r="A14" s="55" t="s">
        <v>102</v>
      </c>
      <c r="B14" s="55" t="s">
        <v>105</v>
      </c>
      <c r="C14" s="55" t="s">
        <v>109</v>
      </c>
      <c r="D14" s="56" t="s">
        <v>110</v>
      </c>
      <c r="E14" s="14">
        <f t="shared" si="0"/>
        <v>0</v>
      </c>
      <c r="F14" s="117">
        <f>'部门支出总表（经济分类）'!E14</f>
        <v>0</v>
      </c>
      <c r="G14" s="118"/>
      <c r="H14" s="118"/>
      <c r="I14" s="118"/>
      <c r="J14" s="118"/>
      <c r="K14" s="118"/>
      <c r="L14" s="118"/>
    </row>
    <row r="15" spans="1:12" s="104" customFormat="1" ht="30.75" customHeight="1">
      <c r="A15" s="54" t="s">
        <v>111</v>
      </c>
      <c r="B15" s="54" t="s">
        <v>112</v>
      </c>
      <c r="C15" s="54" t="s">
        <v>96</v>
      </c>
      <c r="D15" s="51" t="s">
        <v>113</v>
      </c>
      <c r="E15" s="14">
        <f t="shared" si="0"/>
        <v>30.3</v>
      </c>
      <c r="F15" s="117">
        <f>'部门支出总表（经济分类）'!E15</f>
        <v>30.3</v>
      </c>
      <c r="G15" s="107"/>
      <c r="H15" s="107"/>
      <c r="I15" s="108"/>
      <c r="J15" s="108"/>
      <c r="K15" s="108"/>
      <c r="L15" s="108"/>
    </row>
    <row r="16" spans="1:12" ht="27" customHeight="1">
      <c r="A16" s="54" t="s">
        <v>114</v>
      </c>
      <c r="B16" s="54" t="s">
        <v>107</v>
      </c>
      <c r="C16" s="54" t="s">
        <v>96</v>
      </c>
      <c r="D16" s="51" t="s">
        <v>115</v>
      </c>
      <c r="E16" s="14">
        <f t="shared" si="0"/>
        <v>31.7</v>
      </c>
      <c r="F16" s="117">
        <f>'部门支出总表（经济分类）'!E16</f>
        <v>31.7</v>
      </c>
      <c r="G16" s="118"/>
      <c r="H16" s="118"/>
      <c r="I16" s="118"/>
      <c r="J16" s="118"/>
      <c r="K16" s="118"/>
      <c r="L16" s="118"/>
    </row>
    <row r="17" spans="1:12" ht="27" customHeight="1">
      <c r="A17" s="119"/>
      <c r="B17" s="119"/>
      <c r="C17" s="119"/>
      <c r="D17" s="120"/>
      <c r="E17" s="120"/>
      <c r="F17" s="120"/>
      <c r="G17" s="120"/>
      <c r="H17" s="120"/>
      <c r="I17" s="120"/>
      <c r="J17" s="120"/>
      <c r="K17" s="120"/>
      <c r="L17" s="120"/>
    </row>
    <row r="18" spans="1:12" ht="27" customHeight="1">
      <c r="A18" s="119"/>
      <c r="B18" s="119"/>
      <c r="C18" s="119"/>
      <c r="D18" s="120"/>
      <c r="E18" s="120"/>
      <c r="F18" s="120"/>
      <c r="G18" s="120"/>
      <c r="H18" s="120"/>
      <c r="I18" s="120"/>
      <c r="J18" s="120"/>
      <c r="K18" s="120"/>
      <c r="L18" s="120"/>
    </row>
    <row r="19" spans="1:12" ht="27" customHeight="1">
      <c r="A19" s="119"/>
      <c r="B19" s="119"/>
      <c r="C19" s="119"/>
      <c r="D19" s="120"/>
      <c r="E19" s="120"/>
      <c r="F19" s="120"/>
      <c r="G19" s="120"/>
      <c r="H19" s="120"/>
      <c r="I19" s="120"/>
      <c r="J19" s="120"/>
      <c r="K19" s="120"/>
      <c r="L19" s="120"/>
    </row>
    <row r="20" spans="1:12" ht="27" customHeight="1">
      <c r="A20" s="119"/>
      <c r="B20" s="119"/>
      <c r="C20" s="119"/>
      <c r="D20" s="120"/>
      <c r="E20" s="120"/>
      <c r="F20" s="120"/>
      <c r="G20" s="120"/>
      <c r="H20" s="120"/>
      <c r="I20" s="120"/>
      <c r="J20" s="120"/>
      <c r="K20" s="120"/>
      <c r="L20" s="120"/>
    </row>
    <row r="21" spans="1:12" ht="27" customHeight="1">
      <c r="A21" s="119"/>
      <c r="B21" s="119"/>
      <c r="C21" s="119"/>
      <c r="D21" s="120"/>
      <c r="E21" s="120"/>
      <c r="F21" s="120"/>
      <c r="G21" s="120"/>
      <c r="H21" s="120"/>
      <c r="I21" s="120"/>
      <c r="J21" s="120"/>
      <c r="K21" s="120"/>
      <c r="L21" s="120"/>
    </row>
    <row r="22" spans="1:12" ht="27" customHeight="1">
      <c r="A22" s="119"/>
      <c r="B22" s="119"/>
      <c r="C22" s="119"/>
      <c r="D22" s="120"/>
      <c r="E22" s="120"/>
      <c r="F22" s="120"/>
      <c r="G22" s="120"/>
      <c r="H22" s="120"/>
      <c r="I22" s="120"/>
      <c r="J22" s="120"/>
      <c r="K22" s="120"/>
      <c r="L22" s="120"/>
    </row>
    <row r="23" spans="1:12" ht="27" customHeight="1">
      <c r="A23" s="119"/>
      <c r="B23" s="119"/>
      <c r="C23" s="119"/>
      <c r="D23" s="120"/>
      <c r="E23" s="120"/>
      <c r="F23" s="120"/>
      <c r="G23" s="120"/>
      <c r="H23" s="120"/>
      <c r="I23" s="120"/>
      <c r="J23" s="120"/>
      <c r="K23" s="120"/>
      <c r="L23" s="120"/>
    </row>
    <row r="24" spans="1:12" ht="27" customHeight="1">
      <c r="A24" s="119"/>
      <c r="B24" s="119"/>
      <c r="C24" s="119"/>
      <c r="D24" s="120"/>
      <c r="E24" s="120"/>
      <c r="F24" s="120"/>
      <c r="G24" s="120"/>
      <c r="H24" s="120"/>
      <c r="I24" s="120"/>
      <c r="J24" s="120"/>
      <c r="K24" s="120"/>
      <c r="L24" s="120"/>
    </row>
    <row r="25" spans="1:12" ht="27" customHeight="1">
      <c r="A25" s="119"/>
      <c r="B25" s="119"/>
      <c r="C25" s="119"/>
      <c r="D25" s="120"/>
      <c r="E25" s="120"/>
      <c r="F25" s="120"/>
      <c r="G25" s="120"/>
      <c r="H25" s="120"/>
      <c r="I25" s="120"/>
      <c r="J25" s="120"/>
      <c r="K25" s="120"/>
      <c r="L25" s="120"/>
    </row>
    <row r="26" spans="1:12" ht="27" customHeight="1">
      <c r="A26" s="119"/>
      <c r="B26" s="119"/>
      <c r="C26" s="119"/>
      <c r="D26" s="120"/>
      <c r="E26" s="120"/>
      <c r="F26" s="120"/>
      <c r="G26" s="120"/>
      <c r="H26" s="120"/>
      <c r="I26" s="120"/>
      <c r="J26" s="120"/>
      <c r="K26" s="120"/>
      <c r="L26" s="120"/>
    </row>
    <row r="27" spans="1:12" ht="27" customHeight="1">
      <c r="A27" s="119"/>
      <c r="B27" s="119"/>
      <c r="C27" s="119"/>
      <c r="D27" s="120"/>
      <c r="E27" s="120"/>
      <c r="F27" s="120"/>
      <c r="G27" s="120"/>
      <c r="H27" s="120"/>
      <c r="I27" s="120"/>
      <c r="J27" s="120"/>
      <c r="K27" s="120"/>
      <c r="L27" s="120"/>
    </row>
    <row r="28" spans="1:12" ht="27" customHeight="1">
      <c r="A28" s="119"/>
      <c r="B28" s="119"/>
      <c r="C28" s="119"/>
      <c r="D28" s="120"/>
      <c r="E28" s="120"/>
      <c r="F28" s="120"/>
      <c r="G28" s="120"/>
      <c r="H28" s="120"/>
      <c r="I28" s="120"/>
      <c r="J28" s="120"/>
      <c r="K28" s="120"/>
      <c r="L28" s="120"/>
    </row>
    <row r="29" spans="1:12" ht="27" customHeight="1">
      <c r="A29" s="119"/>
      <c r="B29" s="119"/>
      <c r="C29" s="119"/>
      <c r="D29" s="120"/>
      <c r="E29" s="120"/>
      <c r="F29" s="120"/>
      <c r="G29" s="120"/>
      <c r="H29" s="120"/>
      <c r="I29" s="120"/>
      <c r="J29" s="120"/>
      <c r="K29" s="120"/>
      <c r="L29" s="120"/>
    </row>
    <row r="30" spans="1:12" ht="27" customHeight="1">
      <c r="A30" s="119"/>
      <c r="B30" s="119"/>
      <c r="C30" s="119"/>
      <c r="D30" s="120"/>
      <c r="E30" s="120"/>
      <c r="F30" s="120"/>
      <c r="G30" s="120"/>
      <c r="H30" s="120"/>
      <c r="I30" s="120"/>
      <c r="J30" s="120"/>
      <c r="K30" s="120"/>
      <c r="L30" s="120"/>
    </row>
    <row r="31" spans="1:3" ht="27" customHeight="1">
      <c r="A31" s="119"/>
      <c r="B31" s="119"/>
      <c r="C31" s="119"/>
    </row>
    <row r="32" spans="1:3" ht="27" customHeight="1">
      <c r="A32" s="119"/>
      <c r="B32" s="119"/>
      <c r="C32" s="119"/>
    </row>
    <row r="33" spans="1:3" ht="27" customHeight="1">
      <c r="A33" s="119"/>
      <c r="B33" s="119"/>
      <c r="C33" s="119"/>
    </row>
    <row r="34" spans="1:3" ht="27" customHeight="1">
      <c r="A34" s="119"/>
      <c r="B34" s="119"/>
      <c r="C34" s="119"/>
    </row>
    <row r="35" spans="1:3" ht="27" customHeight="1">
      <c r="A35" s="119"/>
      <c r="B35" s="119"/>
      <c r="C35" s="119"/>
    </row>
    <row r="36" spans="1:3" ht="27" customHeight="1">
      <c r="A36" s="119"/>
      <c r="B36" s="119"/>
      <c r="C36" s="119"/>
    </row>
    <row r="37" spans="1:3" ht="27" customHeight="1">
      <c r="A37" s="119"/>
      <c r="B37" s="119"/>
      <c r="C37" s="119"/>
    </row>
    <row r="38" spans="1:3" ht="27" customHeight="1">
      <c r="A38" s="119"/>
      <c r="B38" s="119"/>
      <c r="C38" s="119"/>
    </row>
    <row r="39" spans="1:3" ht="27" customHeight="1">
      <c r="A39" s="119"/>
      <c r="B39" s="119"/>
      <c r="C39" s="119"/>
    </row>
    <row r="40" spans="1:3" ht="27" customHeight="1">
      <c r="A40" s="119"/>
      <c r="B40" s="119"/>
      <c r="C40" s="119"/>
    </row>
    <row r="41" spans="1:3" ht="27" customHeight="1">
      <c r="A41" s="119"/>
      <c r="B41" s="119"/>
      <c r="C41" s="119"/>
    </row>
    <row r="42" spans="1:3" ht="27" customHeight="1">
      <c r="A42" s="119"/>
      <c r="B42" s="119"/>
      <c r="C42" s="119"/>
    </row>
    <row r="43" spans="1:3" ht="27" customHeight="1">
      <c r="A43" s="119"/>
      <c r="B43" s="119"/>
      <c r="C43" s="119"/>
    </row>
    <row r="44" spans="1:3" ht="27" customHeight="1">
      <c r="A44" s="119"/>
      <c r="B44" s="119"/>
      <c r="C44" s="119"/>
    </row>
    <row r="45" spans="1:3" ht="27" customHeight="1">
      <c r="A45" s="119"/>
      <c r="B45" s="119"/>
      <c r="C45" s="119"/>
    </row>
    <row r="46" spans="1:3" ht="27" customHeight="1">
      <c r="A46" s="119"/>
      <c r="B46" s="119"/>
      <c r="C46" s="119"/>
    </row>
    <row r="47" spans="1:3" ht="27" customHeight="1">
      <c r="A47" s="119"/>
      <c r="B47" s="119"/>
      <c r="C47" s="119"/>
    </row>
    <row r="48" spans="1:3" ht="27" customHeight="1">
      <c r="A48" s="119"/>
      <c r="B48" s="119"/>
      <c r="C48" s="119"/>
    </row>
    <row r="49" spans="1:3" ht="27" customHeight="1">
      <c r="A49" s="119"/>
      <c r="B49" s="119"/>
      <c r="C49" s="119"/>
    </row>
    <row r="50" spans="1:3" ht="27" customHeight="1">
      <c r="A50" s="119"/>
      <c r="B50" s="119"/>
      <c r="C50" s="119"/>
    </row>
    <row r="51" spans="1:3" ht="27" customHeight="1">
      <c r="A51" s="119"/>
      <c r="B51" s="119"/>
      <c r="C51" s="119"/>
    </row>
    <row r="52" spans="1:3" ht="27" customHeight="1">
      <c r="A52" s="121"/>
      <c r="B52" s="121"/>
      <c r="C52" s="121"/>
    </row>
    <row r="53" spans="1:3" ht="27" customHeight="1">
      <c r="A53" s="121"/>
      <c r="B53" s="121"/>
      <c r="C53" s="121"/>
    </row>
    <row r="54" spans="1:3" ht="27" customHeight="1">
      <c r="A54" s="121"/>
      <c r="B54" s="121"/>
      <c r="C54" s="121"/>
    </row>
    <row r="55" spans="1:3" ht="27" customHeight="1">
      <c r="A55" s="121"/>
      <c r="B55" s="121"/>
      <c r="C55" s="121"/>
    </row>
    <row r="56" spans="1:3" ht="27" customHeight="1">
      <c r="A56" s="121"/>
      <c r="B56" s="121"/>
      <c r="C56" s="121"/>
    </row>
    <row r="57" spans="1:3" ht="27" customHeight="1">
      <c r="A57" s="121"/>
      <c r="B57" s="121"/>
      <c r="C57" s="121"/>
    </row>
    <row r="58" spans="1:3" ht="27" customHeight="1">
      <c r="A58" s="121"/>
      <c r="B58" s="121"/>
      <c r="C58" s="121"/>
    </row>
    <row r="59" spans="1:3" ht="27" customHeight="1">
      <c r="A59" s="121"/>
      <c r="B59" s="121"/>
      <c r="C59" s="121"/>
    </row>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sheetData>
  <sheetProtection/>
  <mergeCells count="13">
    <mergeCell ref="A2:L2"/>
    <mergeCell ref="A3:D3"/>
    <mergeCell ref="A4:D4"/>
    <mergeCell ref="A5:C5"/>
    <mergeCell ref="D5:D6"/>
    <mergeCell ref="E4:E6"/>
    <mergeCell ref="F4:F6"/>
    <mergeCell ref="G4:G6"/>
    <mergeCell ref="H4:H6"/>
    <mergeCell ref="I4:I6"/>
    <mergeCell ref="J4:J6"/>
    <mergeCell ref="K4:K6"/>
    <mergeCell ref="L4:L6"/>
  </mergeCells>
  <printOptions/>
  <pageMargins left="0.75" right="0.75" top="0.63" bottom="0.62" header="0.5" footer="0.5"/>
  <pageSetup horizontalDpi="600" verticalDpi="600" orientation="landscape" paperSize="9" scale="89"/>
</worksheet>
</file>

<file path=xl/worksheets/sheet4.xml><?xml version="1.0" encoding="utf-8"?>
<worksheet xmlns="http://schemas.openxmlformats.org/spreadsheetml/2006/main" xmlns:r="http://schemas.openxmlformats.org/officeDocument/2006/relationships">
  <dimension ref="A1:V16"/>
  <sheetViews>
    <sheetView showZeros="0" workbookViewId="0" topLeftCell="A1">
      <selection activeCell="A1" sqref="A1:U16"/>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3" t="s">
        <v>116</v>
      </c>
      <c r="B1" s="24"/>
      <c r="C1" s="24"/>
      <c r="D1" s="24"/>
      <c r="E1" s="24"/>
      <c r="F1" s="24"/>
      <c r="G1" s="24"/>
      <c r="H1" s="24"/>
      <c r="I1" s="24"/>
      <c r="J1" s="24"/>
      <c r="K1" s="24"/>
      <c r="L1" s="24"/>
      <c r="M1" s="24"/>
      <c r="N1" s="24"/>
      <c r="O1" s="24"/>
      <c r="P1" s="24"/>
      <c r="Q1" s="24"/>
      <c r="R1" s="24"/>
      <c r="S1" s="24"/>
      <c r="T1" s="24"/>
      <c r="U1" s="40"/>
      <c r="V1" s="37"/>
    </row>
    <row r="2" spans="1:22" ht="25.5" customHeight="1">
      <c r="A2" s="47" t="s">
        <v>117</v>
      </c>
      <c r="B2" s="47"/>
      <c r="C2" s="47"/>
      <c r="D2" s="47"/>
      <c r="E2" s="47"/>
      <c r="F2" s="47"/>
      <c r="G2" s="47"/>
      <c r="H2" s="47"/>
      <c r="I2" s="47"/>
      <c r="J2" s="47"/>
      <c r="K2" s="47"/>
      <c r="L2" s="47"/>
      <c r="M2" s="47"/>
      <c r="N2" s="47"/>
      <c r="O2" s="47"/>
      <c r="P2" s="47"/>
      <c r="Q2" s="47"/>
      <c r="R2" s="47"/>
      <c r="S2" s="47"/>
      <c r="T2" s="47"/>
      <c r="U2" s="47"/>
      <c r="V2" s="37"/>
    </row>
    <row r="3" spans="1:22" ht="25.5" customHeight="1">
      <c r="A3" s="6" t="s">
        <v>2</v>
      </c>
      <c r="B3" s="7"/>
      <c r="C3" s="7"/>
      <c r="D3" s="7"/>
      <c r="E3" s="7"/>
      <c r="F3" s="7"/>
      <c r="G3" s="7"/>
      <c r="H3" s="7"/>
      <c r="I3" s="24"/>
      <c r="J3" s="24"/>
      <c r="K3" s="24"/>
      <c r="L3" s="24"/>
      <c r="M3" s="24"/>
      <c r="N3" s="24"/>
      <c r="O3" s="24"/>
      <c r="P3" s="24"/>
      <c r="Q3" s="24"/>
      <c r="R3" s="24"/>
      <c r="S3" s="24"/>
      <c r="T3" s="24"/>
      <c r="U3" s="109" t="s">
        <v>3</v>
      </c>
      <c r="V3" s="37"/>
    </row>
    <row r="4" spans="1:22" ht="25.5" customHeight="1">
      <c r="A4" s="48" t="s">
        <v>118</v>
      </c>
      <c r="B4" s="48"/>
      <c r="C4" s="48"/>
      <c r="D4" s="48"/>
      <c r="E4" s="29" t="s">
        <v>119</v>
      </c>
      <c r="F4" s="62" t="s">
        <v>120</v>
      </c>
      <c r="G4" s="105"/>
      <c r="H4" s="62"/>
      <c r="I4" s="63"/>
      <c r="J4" s="30" t="s">
        <v>121</v>
      </c>
      <c r="K4" s="30"/>
      <c r="L4" s="30"/>
      <c r="M4" s="30"/>
      <c r="N4" s="30"/>
      <c r="O4" s="30"/>
      <c r="P4" s="30"/>
      <c r="Q4" s="30"/>
      <c r="R4" s="30"/>
      <c r="S4" s="30"/>
      <c r="T4" s="30"/>
      <c r="U4" s="30" t="s">
        <v>122</v>
      </c>
      <c r="V4" s="44"/>
    </row>
    <row r="5" spans="1:22" ht="25.5" customHeight="1">
      <c r="A5" s="30" t="s">
        <v>89</v>
      </c>
      <c r="B5" s="30"/>
      <c r="C5" s="30"/>
      <c r="D5" s="9" t="s">
        <v>90</v>
      </c>
      <c r="E5" s="32"/>
      <c r="F5" s="30" t="s">
        <v>83</v>
      </c>
      <c r="G5" s="30" t="s">
        <v>123</v>
      </c>
      <c r="H5" s="30" t="s">
        <v>124</v>
      </c>
      <c r="I5" s="30" t="s">
        <v>125</v>
      </c>
      <c r="J5" s="30" t="s">
        <v>83</v>
      </c>
      <c r="K5" s="30" t="s">
        <v>126</v>
      </c>
      <c r="L5" s="30" t="s">
        <v>127</v>
      </c>
      <c r="M5" s="97" t="s">
        <v>128</v>
      </c>
      <c r="N5" s="97" t="s">
        <v>129</v>
      </c>
      <c r="O5" s="97" t="s">
        <v>130</v>
      </c>
      <c r="P5" s="30" t="s">
        <v>131</v>
      </c>
      <c r="Q5" s="30" t="s">
        <v>132</v>
      </c>
      <c r="R5" s="30" t="s">
        <v>133</v>
      </c>
      <c r="S5" s="30" t="s">
        <v>134</v>
      </c>
      <c r="T5" s="30" t="s">
        <v>135</v>
      </c>
      <c r="U5" s="30"/>
      <c r="V5" s="44"/>
    </row>
    <row r="6" spans="1:22" ht="35.25" customHeight="1">
      <c r="A6" s="30" t="s">
        <v>91</v>
      </c>
      <c r="B6" s="30" t="s">
        <v>92</v>
      </c>
      <c r="C6" s="30" t="s">
        <v>93</v>
      </c>
      <c r="D6" s="9"/>
      <c r="E6" s="32"/>
      <c r="F6" s="30"/>
      <c r="G6" s="30"/>
      <c r="H6" s="30"/>
      <c r="I6" s="30"/>
      <c r="J6" s="30"/>
      <c r="K6" s="30"/>
      <c r="L6" s="30"/>
      <c r="M6" s="97"/>
      <c r="N6" s="97"/>
      <c r="O6" s="97"/>
      <c r="P6" s="30"/>
      <c r="Q6" s="30"/>
      <c r="R6" s="30"/>
      <c r="S6" s="30"/>
      <c r="T6" s="30"/>
      <c r="U6" s="30"/>
      <c r="V6" s="44"/>
    </row>
    <row r="7" spans="1:22" s="2" customFormat="1" ht="30.75" customHeight="1">
      <c r="A7" s="54"/>
      <c r="B7" s="54"/>
      <c r="C7" s="54"/>
      <c r="D7" s="51" t="s">
        <v>83</v>
      </c>
      <c r="E7" s="14">
        <f aca="true" t="shared" si="0" ref="E7:L7">SUM(E8:E17)</f>
        <v>529.6999999999999</v>
      </c>
      <c r="F7" s="14">
        <f t="shared" si="0"/>
        <v>462.69999999999993</v>
      </c>
      <c r="G7" s="14">
        <f t="shared" si="0"/>
        <v>286.48</v>
      </c>
      <c r="H7" s="14">
        <f t="shared" si="0"/>
        <v>176.22</v>
      </c>
      <c r="I7" s="14">
        <f t="shared" si="0"/>
        <v>0</v>
      </c>
      <c r="J7" s="14">
        <f t="shared" si="0"/>
        <v>67</v>
      </c>
      <c r="K7" s="14">
        <f t="shared" si="0"/>
        <v>0</v>
      </c>
      <c r="L7" s="14">
        <f t="shared" si="0"/>
        <v>67</v>
      </c>
      <c r="M7" s="14"/>
      <c r="N7" s="14"/>
      <c r="O7" s="14"/>
      <c r="P7" s="14"/>
      <c r="Q7" s="14"/>
      <c r="R7" s="14"/>
      <c r="S7" s="14"/>
      <c r="T7" s="14"/>
      <c r="U7" s="14"/>
      <c r="V7" s="44"/>
    </row>
    <row r="8" spans="1:22" ht="30.75" customHeight="1">
      <c r="A8" s="50" t="s">
        <v>94</v>
      </c>
      <c r="B8" s="50" t="s">
        <v>95</v>
      </c>
      <c r="C8" s="50" t="s">
        <v>96</v>
      </c>
      <c r="D8" s="51" t="s">
        <v>97</v>
      </c>
      <c r="E8" s="106">
        <f>F8+J8</f>
        <v>347.79999999999995</v>
      </c>
      <c r="F8" s="35">
        <f>G8+H8+I8</f>
        <v>347.79999999999995</v>
      </c>
      <c r="G8" s="35">
        <f>'基本支出明细—工资福利支出'!E7</f>
        <v>171.57999999999998</v>
      </c>
      <c r="H8" s="35">
        <f>'基本支出明细—商品和服务支出'!E7</f>
        <v>176.22</v>
      </c>
      <c r="I8" s="14"/>
      <c r="J8" s="14">
        <f>K8+L8+M8+N8+O8+P8+Q8+R8+S8+T8</f>
        <v>0</v>
      </c>
      <c r="K8" s="14"/>
      <c r="L8" s="14"/>
      <c r="M8" s="14"/>
      <c r="N8" s="14"/>
      <c r="O8" s="14"/>
      <c r="P8" s="14"/>
      <c r="Q8" s="14"/>
      <c r="R8" s="14"/>
      <c r="S8" s="14"/>
      <c r="T8" s="14"/>
      <c r="U8" s="14"/>
      <c r="V8" s="37"/>
    </row>
    <row r="9" spans="1:22" ht="30.75" customHeight="1">
      <c r="A9" s="50" t="s">
        <v>94</v>
      </c>
      <c r="B9" s="50" t="s">
        <v>95</v>
      </c>
      <c r="C9" s="50" t="s">
        <v>98</v>
      </c>
      <c r="D9" s="53" t="s">
        <v>99</v>
      </c>
      <c r="E9" s="106">
        <f aca="true" t="shared" si="1" ref="E9:E16">F9+J9</f>
        <v>30</v>
      </c>
      <c r="F9" s="35">
        <f>G9+H9+I9</f>
        <v>0</v>
      </c>
      <c r="G9" s="35">
        <f>'基本支出明细—工资福利支出'!E8</f>
        <v>0</v>
      </c>
      <c r="H9" s="35"/>
      <c r="I9" s="14"/>
      <c r="J9" s="14">
        <f aca="true" t="shared" si="2" ref="J9:J16">K9+L9+M9+N9+O9+P9+Q9+R9+S9+T9</f>
        <v>30</v>
      </c>
      <c r="K9" s="14"/>
      <c r="L9" s="14">
        <v>30</v>
      </c>
      <c r="M9" s="14"/>
      <c r="N9" s="14"/>
      <c r="O9" s="14"/>
      <c r="P9" s="14"/>
      <c r="Q9" s="14"/>
      <c r="R9" s="14"/>
      <c r="S9" s="14"/>
      <c r="T9" s="14"/>
      <c r="U9" s="14"/>
      <c r="V9" s="37"/>
    </row>
    <row r="10" spans="1:21" ht="30.75" customHeight="1">
      <c r="A10" s="50" t="s">
        <v>94</v>
      </c>
      <c r="B10" s="50" t="s">
        <v>95</v>
      </c>
      <c r="C10" s="50" t="s">
        <v>100</v>
      </c>
      <c r="D10" s="53" t="s">
        <v>101</v>
      </c>
      <c r="E10" s="106">
        <f t="shared" si="1"/>
        <v>37</v>
      </c>
      <c r="F10" s="35">
        <f>G10+H10+I10</f>
        <v>0</v>
      </c>
      <c r="G10" s="35">
        <f>'基本支出明细—工资福利支出'!E9</f>
        <v>0</v>
      </c>
      <c r="H10" s="35"/>
      <c r="I10" s="14"/>
      <c r="J10" s="14">
        <f t="shared" si="2"/>
        <v>37</v>
      </c>
      <c r="K10" s="14"/>
      <c r="L10" s="14">
        <v>37</v>
      </c>
      <c r="M10" s="14"/>
      <c r="N10" s="14"/>
      <c r="O10" s="14"/>
      <c r="P10" s="14"/>
      <c r="Q10" s="14"/>
      <c r="R10" s="14"/>
      <c r="S10" s="14"/>
      <c r="T10" s="14"/>
      <c r="U10" s="14"/>
    </row>
    <row r="11" spans="1:21" ht="30.75" customHeight="1">
      <c r="A11" s="54" t="s">
        <v>102</v>
      </c>
      <c r="B11" s="54" t="s">
        <v>103</v>
      </c>
      <c r="C11" s="54" t="s">
        <v>103</v>
      </c>
      <c r="D11" s="51" t="s">
        <v>104</v>
      </c>
      <c r="E11" s="106">
        <f t="shared" si="1"/>
        <v>52.9</v>
      </c>
      <c r="F11" s="35">
        <f>G11+H11+I11</f>
        <v>52.9</v>
      </c>
      <c r="G11" s="35">
        <f>'基本支出明细—工资福利支出'!E10</f>
        <v>52.9</v>
      </c>
      <c r="H11" s="35">
        <f>'基本支出明细—商品和服务支出'!E8</f>
        <v>0</v>
      </c>
      <c r="I11" s="14"/>
      <c r="J11" s="14">
        <f t="shared" si="2"/>
        <v>0</v>
      </c>
      <c r="K11" s="14"/>
      <c r="L11" s="14"/>
      <c r="M11" s="14"/>
      <c r="N11" s="14"/>
      <c r="O11" s="14"/>
      <c r="P11" s="14"/>
      <c r="Q11" s="14"/>
      <c r="R11" s="14"/>
      <c r="S11" s="14"/>
      <c r="T11" s="14"/>
      <c r="U11" s="14"/>
    </row>
    <row r="12" spans="1:21" ht="30.75" customHeight="1">
      <c r="A12" s="54" t="s">
        <v>102</v>
      </c>
      <c r="B12" s="54" t="s">
        <v>105</v>
      </c>
      <c r="C12" s="54" t="s">
        <v>96</v>
      </c>
      <c r="D12" s="51" t="s">
        <v>106</v>
      </c>
      <c r="E12" s="106">
        <f t="shared" si="1"/>
        <v>0</v>
      </c>
      <c r="F12" s="35">
        <f>G12+H12+I12</f>
        <v>0</v>
      </c>
      <c r="G12" s="35">
        <f>'基本支出明细—工资福利支出'!E11</f>
        <v>0</v>
      </c>
      <c r="H12" s="35"/>
      <c r="I12" s="14"/>
      <c r="J12" s="14">
        <f t="shared" si="2"/>
        <v>0</v>
      </c>
      <c r="K12" s="14"/>
      <c r="L12" s="14"/>
      <c r="M12" s="14"/>
      <c r="N12" s="14"/>
      <c r="O12" s="14"/>
      <c r="P12" s="14"/>
      <c r="Q12" s="14"/>
      <c r="R12" s="14"/>
      <c r="S12" s="14"/>
      <c r="T12" s="14"/>
      <c r="U12" s="14"/>
    </row>
    <row r="13" spans="1:21" ht="30.75" customHeight="1">
      <c r="A13" s="54" t="s">
        <v>102</v>
      </c>
      <c r="B13" s="54" t="s">
        <v>105</v>
      </c>
      <c r="C13" s="54" t="s">
        <v>107</v>
      </c>
      <c r="D13" s="51" t="s">
        <v>108</v>
      </c>
      <c r="E13" s="106">
        <f t="shared" si="1"/>
        <v>0</v>
      </c>
      <c r="F13" s="35">
        <f aca="true" t="shared" si="3" ref="F9:F16">G13+H13+I13</f>
        <v>0</v>
      </c>
      <c r="G13" s="35">
        <f>'基本支出明细—工资福利支出'!E12</f>
        <v>0</v>
      </c>
      <c r="H13" s="35"/>
      <c r="I13" s="14"/>
      <c r="J13" s="14">
        <f t="shared" si="2"/>
        <v>0</v>
      </c>
      <c r="K13" s="14"/>
      <c r="L13" s="14"/>
      <c r="M13" s="14"/>
      <c r="N13" s="14"/>
      <c r="O13" s="14"/>
      <c r="P13" s="14"/>
      <c r="Q13" s="14"/>
      <c r="R13" s="14"/>
      <c r="S13" s="14"/>
      <c r="T13" s="14"/>
      <c r="U13" s="14"/>
    </row>
    <row r="14" spans="1:21" ht="30.75" customHeight="1">
      <c r="A14" s="55" t="s">
        <v>102</v>
      </c>
      <c r="B14" s="55" t="s">
        <v>105</v>
      </c>
      <c r="C14" s="55" t="s">
        <v>109</v>
      </c>
      <c r="D14" s="56" t="s">
        <v>110</v>
      </c>
      <c r="E14" s="106">
        <f t="shared" si="1"/>
        <v>0</v>
      </c>
      <c r="F14" s="35">
        <f t="shared" si="3"/>
        <v>0</v>
      </c>
      <c r="G14" s="35">
        <f>'基本支出明细—工资福利支出'!E13</f>
        <v>0</v>
      </c>
      <c r="H14" s="35"/>
      <c r="I14" s="14"/>
      <c r="J14" s="14">
        <f t="shared" si="2"/>
        <v>0</v>
      </c>
      <c r="K14" s="14"/>
      <c r="L14" s="14"/>
      <c r="M14" s="14"/>
      <c r="N14" s="14"/>
      <c r="O14" s="14"/>
      <c r="P14" s="14"/>
      <c r="Q14" s="14"/>
      <c r="R14" s="14"/>
      <c r="S14" s="14"/>
      <c r="T14" s="14"/>
      <c r="U14" s="14"/>
    </row>
    <row r="15" spans="1:21" s="104" customFormat="1" ht="30.75" customHeight="1">
      <c r="A15" s="54" t="s">
        <v>111</v>
      </c>
      <c r="B15" s="54" t="s">
        <v>112</v>
      </c>
      <c r="C15" s="54" t="s">
        <v>96</v>
      </c>
      <c r="D15" s="51" t="s">
        <v>113</v>
      </c>
      <c r="E15" s="106">
        <f t="shared" si="1"/>
        <v>30.3</v>
      </c>
      <c r="F15" s="35">
        <f t="shared" si="3"/>
        <v>30.3</v>
      </c>
      <c r="G15" s="35">
        <f>'基本支出明细—工资福利支出'!E14</f>
        <v>30.3</v>
      </c>
      <c r="H15" s="107"/>
      <c r="I15" s="108"/>
      <c r="J15" s="108">
        <f t="shared" si="2"/>
        <v>0</v>
      </c>
      <c r="K15" s="108"/>
      <c r="L15" s="108"/>
      <c r="M15" s="108"/>
      <c r="N15" s="108"/>
      <c r="O15" s="108"/>
      <c r="P15" s="108"/>
      <c r="Q15" s="108"/>
      <c r="R15" s="108"/>
      <c r="S15" s="108"/>
      <c r="T15" s="108"/>
      <c r="U15" s="108"/>
    </row>
    <row r="16" spans="1:21" ht="30.75" customHeight="1">
      <c r="A16" s="54" t="s">
        <v>114</v>
      </c>
      <c r="B16" s="54" t="s">
        <v>107</v>
      </c>
      <c r="C16" s="54" t="s">
        <v>96</v>
      </c>
      <c r="D16" s="51" t="s">
        <v>115</v>
      </c>
      <c r="E16" s="106">
        <f t="shared" si="1"/>
        <v>31.7</v>
      </c>
      <c r="F16" s="35">
        <f t="shared" si="3"/>
        <v>31.7</v>
      </c>
      <c r="G16" s="35">
        <f>'基本支出明细—工资福利支出'!E15</f>
        <v>31.7</v>
      </c>
      <c r="H16" s="35"/>
      <c r="I16" s="14"/>
      <c r="J16" s="14">
        <f t="shared" si="2"/>
        <v>0</v>
      </c>
      <c r="K16" s="14"/>
      <c r="L16" s="14"/>
      <c r="M16" s="14"/>
      <c r="N16" s="14"/>
      <c r="O16" s="14"/>
      <c r="P16" s="14"/>
      <c r="Q16" s="14"/>
      <c r="R16" s="14"/>
      <c r="S16" s="14"/>
      <c r="T16" s="14"/>
      <c r="U16" s="14"/>
    </row>
  </sheetData>
  <sheetProtection/>
  <mergeCells count="23">
    <mergeCell ref="A2:U2"/>
    <mergeCell ref="A3:H3"/>
    <mergeCell ref="A4:D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s>
  <printOptions/>
  <pageMargins left="0.75" right="0.75" top="0.62" bottom="0.64" header="0.5" footer="0.5"/>
  <pageSetup horizontalDpi="600" verticalDpi="600" orientation="landscape" paperSize="9" scale="66"/>
</worksheet>
</file>

<file path=xl/worksheets/sheet5.xml><?xml version="1.0" encoding="utf-8"?>
<worksheet xmlns="http://schemas.openxmlformats.org/spreadsheetml/2006/main" xmlns:r="http://schemas.openxmlformats.org/officeDocument/2006/relationships">
  <dimension ref="A1:V15"/>
  <sheetViews>
    <sheetView showZeros="0" workbookViewId="0" topLeftCell="A1">
      <selection activeCell="H12" sqref="H12"/>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 t="s">
        <v>136</v>
      </c>
      <c r="B1" s="77"/>
      <c r="C1" s="77"/>
      <c r="D1" s="78"/>
      <c r="E1" s="90"/>
      <c r="F1" s="90"/>
      <c r="G1" s="90"/>
      <c r="H1" s="90"/>
      <c r="I1" s="90"/>
      <c r="J1" s="90"/>
      <c r="K1" s="90"/>
      <c r="L1" s="90"/>
      <c r="M1" s="90"/>
      <c r="N1" s="90"/>
      <c r="O1" s="78"/>
      <c r="P1" s="78"/>
      <c r="Q1" s="90"/>
      <c r="R1" s="21"/>
      <c r="S1" s="36"/>
      <c r="T1" s="98"/>
      <c r="U1" s="98"/>
    </row>
    <row r="2" spans="1:21" ht="23.25" customHeight="1">
      <c r="A2" s="94" t="s">
        <v>137</v>
      </c>
      <c r="B2" s="94"/>
      <c r="C2" s="94"/>
      <c r="D2" s="94"/>
      <c r="E2" s="94"/>
      <c r="F2" s="94"/>
      <c r="G2" s="94"/>
      <c r="H2" s="94"/>
      <c r="I2" s="94"/>
      <c r="J2" s="94"/>
      <c r="K2" s="94"/>
      <c r="L2" s="94"/>
      <c r="M2" s="94"/>
      <c r="N2" s="94"/>
      <c r="O2" s="94"/>
      <c r="P2" s="94"/>
      <c r="Q2" s="94"/>
      <c r="R2" s="94"/>
      <c r="S2" s="94"/>
      <c r="T2" s="94"/>
      <c r="U2" s="94"/>
    </row>
    <row r="3" spans="1:21" ht="23.25" customHeight="1">
      <c r="A3" s="79" t="s">
        <v>2</v>
      </c>
      <c r="B3" s="80"/>
      <c r="C3" s="80"/>
      <c r="D3" s="80"/>
      <c r="E3" s="80"/>
      <c r="F3" s="80"/>
      <c r="G3" s="80"/>
      <c r="H3" s="90"/>
      <c r="I3" s="90"/>
      <c r="J3" s="90"/>
      <c r="K3" s="90"/>
      <c r="L3" s="90"/>
      <c r="M3" s="90"/>
      <c r="N3" s="90"/>
      <c r="O3" s="78"/>
      <c r="P3" s="78"/>
      <c r="Q3" s="90"/>
      <c r="R3" s="21"/>
      <c r="S3" s="36"/>
      <c r="T3" s="101" t="s">
        <v>3</v>
      </c>
      <c r="U3" s="101"/>
    </row>
    <row r="4" spans="1:21" ht="23.25" customHeight="1">
      <c r="A4" s="27" t="s">
        <v>118</v>
      </c>
      <c r="B4" s="27"/>
      <c r="C4" s="27"/>
      <c r="D4" s="28" t="s">
        <v>90</v>
      </c>
      <c r="E4" s="29" t="s">
        <v>119</v>
      </c>
      <c r="F4" s="30" t="s">
        <v>138</v>
      </c>
      <c r="G4" s="30"/>
      <c r="H4" s="30"/>
      <c r="I4" s="30"/>
      <c r="J4" s="30"/>
      <c r="K4" s="30" t="s">
        <v>139</v>
      </c>
      <c r="L4" s="30"/>
      <c r="M4" s="30"/>
      <c r="N4" s="30"/>
      <c r="O4" s="30"/>
      <c r="P4" s="57"/>
      <c r="Q4" s="30" t="s">
        <v>140</v>
      </c>
      <c r="R4" s="30" t="s">
        <v>141</v>
      </c>
      <c r="S4" s="30"/>
      <c r="T4" s="30"/>
      <c r="U4" s="30"/>
    </row>
    <row r="5" spans="1:21" ht="36.75" customHeight="1">
      <c r="A5" s="49" t="s">
        <v>91</v>
      </c>
      <c r="B5" s="49" t="s">
        <v>92</v>
      </c>
      <c r="C5" s="49" t="s">
        <v>93</v>
      </c>
      <c r="D5" s="86"/>
      <c r="E5" s="32"/>
      <c r="F5" s="30" t="s">
        <v>83</v>
      </c>
      <c r="G5" s="30" t="s">
        <v>142</v>
      </c>
      <c r="H5" s="30" t="s">
        <v>143</v>
      </c>
      <c r="I5" s="30" t="s">
        <v>144</v>
      </c>
      <c r="J5" s="30" t="s">
        <v>145</v>
      </c>
      <c r="K5" s="30" t="s">
        <v>83</v>
      </c>
      <c r="L5" s="30" t="s">
        <v>146</v>
      </c>
      <c r="M5" s="30" t="s">
        <v>147</v>
      </c>
      <c r="N5" s="30" t="s">
        <v>148</v>
      </c>
      <c r="O5" s="30" t="s">
        <v>149</v>
      </c>
      <c r="P5" s="57" t="s">
        <v>150</v>
      </c>
      <c r="Q5" s="30"/>
      <c r="R5" s="30" t="s">
        <v>83</v>
      </c>
      <c r="S5" s="102" t="s">
        <v>151</v>
      </c>
      <c r="T5" s="102" t="s">
        <v>152</v>
      </c>
      <c r="U5" s="102" t="s">
        <v>141</v>
      </c>
    </row>
    <row r="6" spans="1:21" s="2" customFormat="1" ht="27" customHeight="1">
      <c r="A6" s="54"/>
      <c r="B6" s="54"/>
      <c r="C6" s="54"/>
      <c r="D6" s="51" t="s">
        <v>83</v>
      </c>
      <c r="E6" s="14">
        <f>SUM(E7:E15)</f>
        <v>286.48</v>
      </c>
      <c r="F6" s="14">
        <f>SUM(F7:F15)</f>
        <v>171.57999999999998</v>
      </c>
      <c r="G6" s="14">
        <f>SUM(G7:G15)</f>
        <v>77.5</v>
      </c>
      <c r="H6" s="14">
        <f>SUM(H7:H15)</f>
        <v>94.08</v>
      </c>
      <c r="I6" s="14"/>
      <c r="J6" s="14"/>
      <c r="K6" s="14">
        <f aca="true" t="shared" si="0" ref="K6:U6">SUM(K7:K15)</f>
        <v>83.2</v>
      </c>
      <c r="L6" s="14">
        <f t="shared" si="0"/>
        <v>52.9</v>
      </c>
      <c r="M6" s="14">
        <f t="shared" si="0"/>
        <v>0</v>
      </c>
      <c r="N6" s="14">
        <f t="shared" si="0"/>
        <v>30.3</v>
      </c>
      <c r="O6" s="14">
        <f t="shared" si="0"/>
        <v>0</v>
      </c>
      <c r="P6" s="14">
        <f t="shared" si="0"/>
        <v>0</v>
      </c>
      <c r="Q6" s="14">
        <f t="shared" si="0"/>
        <v>31.7</v>
      </c>
      <c r="R6" s="14">
        <f t="shared" si="0"/>
        <v>0</v>
      </c>
      <c r="S6" s="14">
        <f t="shared" si="0"/>
        <v>0</v>
      </c>
      <c r="T6" s="14">
        <f t="shared" si="0"/>
        <v>0</v>
      </c>
      <c r="U6" s="14">
        <f t="shared" si="0"/>
        <v>0</v>
      </c>
    </row>
    <row r="7" spans="1:21" ht="27" customHeight="1">
      <c r="A7" s="50" t="s">
        <v>94</v>
      </c>
      <c r="B7" s="50" t="s">
        <v>95</v>
      </c>
      <c r="C7" s="50" t="s">
        <v>96</v>
      </c>
      <c r="D7" s="51" t="s">
        <v>97</v>
      </c>
      <c r="E7" s="14">
        <f>F7+K7+Q7</f>
        <v>171.57999999999998</v>
      </c>
      <c r="F7" s="14">
        <f>G7+H7+I7+J7</f>
        <v>171.57999999999998</v>
      </c>
      <c r="G7" s="14">
        <f>77.5</f>
        <v>77.5</v>
      </c>
      <c r="H7" s="14">
        <f>83.42+10.66</f>
        <v>94.08</v>
      </c>
      <c r="I7" s="14"/>
      <c r="J7" s="14"/>
      <c r="K7" s="14">
        <f>SUM(L7:P7)</f>
        <v>0</v>
      </c>
      <c r="L7" s="14"/>
      <c r="M7" s="14"/>
      <c r="N7" s="14"/>
      <c r="O7" s="14"/>
      <c r="P7" s="14"/>
      <c r="Q7" s="14"/>
      <c r="R7" s="14"/>
      <c r="S7" s="14"/>
      <c r="T7" s="14"/>
      <c r="U7" s="14"/>
    </row>
    <row r="8" spans="1:21" ht="27" customHeight="1">
      <c r="A8" s="50" t="s">
        <v>94</v>
      </c>
      <c r="B8" s="50" t="s">
        <v>95</v>
      </c>
      <c r="C8" s="50" t="s">
        <v>98</v>
      </c>
      <c r="D8" s="53" t="s">
        <v>99</v>
      </c>
      <c r="E8" s="14">
        <f aca="true" t="shared" si="1" ref="E8:E15">F8+K8+Q8</f>
        <v>0</v>
      </c>
      <c r="F8" s="14">
        <f aca="true" t="shared" si="2" ref="F8:F15">G8+H8+I8+J8</f>
        <v>0</v>
      </c>
      <c r="G8" s="14"/>
      <c r="H8" s="14"/>
      <c r="I8" s="14"/>
      <c r="J8" s="14"/>
      <c r="K8" s="14">
        <f aca="true" t="shared" si="3" ref="K8:K15">SUM(L8:P8)</f>
        <v>0</v>
      </c>
      <c r="L8" s="14"/>
      <c r="M8" s="14"/>
      <c r="N8" s="14"/>
      <c r="O8" s="14"/>
      <c r="P8" s="14"/>
      <c r="Q8" s="14"/>
      <c r="R8" s="14"/>
      <c r="S8" s="14"/>
      <c r="T8" s="14"/>
      <c r="U8" s="14"/>
    </row>
    <row r="9" spans="1:21" ht="27" customHeight="1">
      <c r="A9" s="50" t="s">
        <v>94</v>
      </c>
      <c r="B9" s="50" t="s">
        <v>95</v>
      </c>
      <c r="C9" s="50" t="s">
        <v>100</v>
      </c>
      <c r="D9" s="53" t="s">
        <v>101</v>
      </c>
      <c r="E9" s="14">
        <f t="shared" si="1"/>
        <v>0</v>
      </c>
      <c r="F9" s="14">
        <f t="shared" si="2"/>
        <v>0</v>
      </c>
      <c r="G9" s="14"/>
      <c r="H9" s="14"/>
      <c r="I9" s="14"/>
      <c r="J9" s="14"/>
      <c r="K9" s="14">
        <f t="shared" si="3"/>
        <v>0</v>
      </c>
      <c r="L9" s="14"/>
      <c r="M9" s="14"/>
      <c r="N9" s="14"/>
      <c r="O9" s="14"/>
      <c r="P9" s="14"/>
      <c r="Q9" s="14"/>
      <c r="R9" s="14"/>
      <c r="S9" s="14"/>
      <c r="T9" s="14"/>
      <c r="U9" s="14"/>
    </row>
    <row r="10" spans="1:21" ht="27" customHeight="1">
      <c r="A10" s="54" t="s">
        <v>102</v>
      </c>
      <c r="B10" s="54" t="s">
        <v>103</v>
      </c>
      <c r="C10" s="54" t="s">
        <v>103</v>
      </c>
      <c r="D10" s="51" t="s">
        <v>104</v>
      </c>
      <c r="E10" s="14">
        <f t="shared" si="1"/>
        <v>52.9</v>
      </c>
      <c r="F10" s="14">
        <f t="shared" si="2"/>
        <v>0</v>
      </c>
      <c r="G10" s="14"/>
      <c r="H10" s="14"/>
      <c r="I10" s="14"/>
      <c r="J10" s="14"/>
      <c r="K10" s="14">
        <f t="shared" si="3"/>
        <v>52.9</v>
      </c>
      <c r="L10" s="14">
        <f>50.5+2.4</f>
        <v>52.9</v>
      </c>
      <c r="M10" s="14"/>
      <c r="N10" s="14"/>
      <c r="O10" s="14"/>
      <c r="P10" s="14"/>
      <c r="Q10" s="14"/>
      <c r="R10" s="14"/>
      <c r="S10" s="14"/>
      <c r="T10" s="14"/>
      <c r="U10" s="14"/>
    </row>
    <row r="11" spans="1:21" ht="27" customHeight="1">
      <c r="A11" s="54" t="s">
        <v>102</v>
      </c>
      <c r="B11" s="54" t="s">
        <v>105</v>
      </c>
      <c r="C11" s="54" t="s">
        <v>96</v>
      </c>
      <c r="D11" s="51" t="s">
        <v>106</v>
      </c>
      <c r="E11" s="14">
        <f t="shared" si="1"/>
        <v>0</v>
      </c>
      <c r="F11" s="14">
        <f t="shared" si="2"/>
        <v>0</v>
      </c>
      <c r="G11" s="14"/>
      <c r="H11" s="14"/>
      <c r="I11" s="14"/>
      <c r="J11" s="14"/>
      <c r="K11" s="14">
        <f t="shared" si="3"/>
        <v>0</v>
      </c>
      <c r="L11" s="14"/>
      <c r="M11" s="14"/>
      <c r="N11" s="14"/>
      <c r="O11" s="14"/>
      <c r="P11" s="14"/>
      <c r="Q11" s="14"/>
      <c r="R11" s="14"/>
      <c r="S11" s="14"/>
      <c r="T11" s="14"/>
      <c r="U11" s="14"/>
    </row>
    <row r="12" spans="1:21" ht="27" customHeight="1">
      <c r="A12" s="54" t="s">
        <v>102</v>
      </c>
      <c r="B12" s="54" t="s">
        <v>105</v>
      </c>
      <c r="C12" s="54" t="s">
        <v>107</v>
      </c>
      <c r="D12" s="51" t="s">
        <v>108</v>
      </c>
      <c r="E12" s="14">
        <f t="shared" si="1"/>
        <v>0</v>
      </c>
      <c r="F12" s="14">
        <f t="shared" si="2"/>
        <v>0</v>
      </c>
      <c r="G12" s="14"/>
      <c r="H12" s="14"/>
      <c r="I12" s="14"/>
      <c r="J12" s="14"/>
      <c r="K12" s="14">
        <f t="shared" si="3"/>
        <v>0</v>
      </c>
      <c r="L12" s="14"/>
      <c r="M12" s="14"/>
      <c r="N12" s="14"/>
      <c r="O12" s="14"/>
      <c r="P12" s="14"/>
      <c r="Q12" s="14"/>
      <c r="R12" s="14"/>
      <c r="S12" s="14"/>
      <c r="T12" s="14"/>
      <c r="U12" s="14"/>
    </row>
    <row r="13" spans="1:21" ht="27" customHeight="1">
      <c r="A13" s="55" t="s">
        <v>102</v>
      </c>
      <c r="B13" s="55" t="s">
        <v>105</v>
      </c>
      <c r="C13" s="55" t="s">
        <v>109</v>
      </c>
      <c r="D13" s="56" t="s">
        <v>110</v>
      </c>
      <c r="E13" s="14">
        <f t="shared" si="1"/>
        <v>0</v>
      </c>
      <c r="F13" s="14">
        <f t="shared" si="2"/>
        <v>0</v>
      </c>
      <c r="G13" s="67"/>
      <c r="H13" s="67"/>
      <c r="I13" s="67"/>
      <c r="J13" s="67"/>
      <c r="K13" s="14">
        <f t="shared" si="3"/>
        <v>0</v>
      </c>
      <c r="L13" s="67"/>
      <c r="M13" s="67"/>
      <c r="N13" s="67"/>
      <c r="O13" s="67"/>
      <c r="P13" s="67"/>
      <c r="Q13" s="67"/>
      <c r="R13" s="67"/>
      <c r="S13" s="67"/>
      <c r="T13" s="67"/>
      <c r="U13" s="67"/>
    </row>
    <row r="14" spans="1:22" s="21" customFormat="1" ht="27" customHeight="1">
      <c r="A14" s="54" t="s">
        <v>111</v>
      </c>
      <c r="B14" s="54" t="s">
        <v>112</v>
      </c>
      <c r="C14" s="54" t="s">
        <v>96</v>
      </c>
      <c r="D14" s="51" t="s">
        <v>113</v>
      </c>
      <c r="E14" s="14">
        <f t="shared" si="1"/>
        <v>30.3</v>
      </c>
      <c r="F14" s="14">
        <f t="shared" si="2"/>
        <v>0</v>
      </c>
      <c r="G14" s="17"/>
      <c r="H14" s="17"/>
      <c r="I14" s="17"/>
      <c r="J14" s="17"/>
      <c r="K14" s="14">
        <f t="shared" si="3"/>
        <v>30.3</v>
      </c>
      <c r="L14" s="17"/>
      <c r="M14" s="17"/>
      <c r="N14" s="17">
        <f>29.2+1.1</f>
        <v>30.3</v>
      </c>
      <c r="O14" s="17"/>
      <c r="P14" s="17"/>
      <c r="Q14" s="17"/>
      <c r="R14" s="17"/>
      <c r="S14" s="17"/>
      <c r="T14" s="17"/>
      <c r="U14" s="17"/>
      <c r="V14" s="103"/>
    </row>
    <row r="15" spans="1:22" s="21" customFormat="1" ht="27" customHeight="1">
      <c r="A15" s="54" t="s">
        <v>114</v>
      </c>
      <c r="B15" s="54" t="s">
        <v>107</v>
      </c>
      <c r="C15" s="54" t="s">
        <v>96</v>
      </c>
      <c r="D15" s="51" t="s">
        <v>115</v>
      </c>
      <c r="E15" s="14">
        <f t="shared" si="1"/>
        <v>31.7</v>
      </c>
      <c r="F15" s="14">
        <f t="shared" si="2"/>
        <v>0</v>
      </c>
      <c r="G15" s="17"/>
      <c r="H15" s="17"/>
      <c r="I15" s="17"/>
      <c r="J15" s="17"/>
      <c r="K15" s="14">
        <f t="shared" si="3"/>
        <v>0</v>
      </c>
      <c r="L15" s="17"/>
      <c r="M15" s="17"/>
      <c r="N15" s="17"/>
      <c r="O15" s="17"/>
      <c r="P15" s="17"/>
      <c r="Q15" s="17">
        <f>30.3+1.4</f>
        <v>31.7</v>
      </c>
      <c r="R15" s="17"/>
      <c r="S15" s="17"/>
      <c r="T15" s="17"/>
      <c r="U15" s="17"/>
      <c r="V15" s="103"/>
    </row>
  </sheetData>
  <sheetProtection/>
  <mergeCells count="11">
    <mergeCell ref="T1:U1"/>
    <mergeCell ref="A2:U2"/>
    <mergeCell ref="A3:G3"/>
    <mergeCell ref="T3:U3"/>
    <mergeCell ref="A4:C4"/>
    <mergeCell ref="F4:J4"/>
    <mergeCell ref="K4:P4"/>
    <mergeCell ref="R4:U4"/>
    <mergeCell ref="D4:D5"/>
    <mergeCell ref="E4:E5"/>
    <mergeCell ref="Q4:Q5"/>
  </mergeCells>
  <printOptions/>
  <pageMargins left="0.52" right="0.49" top="1" bottom="1" header="0.5" footer="0.5"/>
  <pageSetup horizontalDpi="600" verticalDpi="600" orientation="landscape" paperSize="9" scale="63"/>
</worksheet>
</file>

<file path=xl/worksheets/sheet6.xml><?xml version="1.0" encoding="utf-8"?>
<worksheet xmlns="http://schemas.openxmlformats.org/spreadsheetml/2006/main" xmlns:r="http://schemas.openxmlformats.org/officeDocument/2006/relationships">
  <dimension ref="A1:Z24"/>
  <sheetViews>
    <sheetView showZeros="0" workbookViewId="0" topLeftCell="D1">
      <selection activeCell="S21" sqref="S21"/>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 t="s">
        <v>153</v>
      </c>
      <c r="B1" s="77"/>
      <c r="C1" s="77"/>
      <c r="D1" s="78"/>
      <c r="E1" s="90"/>
      <c r="F1" s="90"/>
      <c r="G1" s="90"/>
      <c r="H1" s="90"/>
      <c r="I1" s="90"/>
      <c r="J1" s="90"/>
      <c r="K1" s="90"/>
      <c r="L1" s="90"/>
      <c r="M1" s="90"/>
      <c r="N1" s="90"/>
      <c r="O1" s="90"/>
      <c r="P1" s="90"/>
      <c r="Q1" s="90"/>
      <c r="R1" s="90"/>
      <c r="S1" s="90"/>
      <c r="T1" s="90"/>
      <c r="U1" s="90"/>
      <c r="V1" s="90"/>
      <c r="W1" s="90"/>
      <c r="X1" s="98"/>
      <c r="Y1" s="98"/>
      <c r="Z1" s="37"/>
    </row>
    <row r="2" spans="1:26" ht="22.5" customHeight="1">
      <c r="A2" s="94" t="s">
        <v>154</v>
      </c>
      <c r="B2" s="94"/>
      <c r="C2" s="94"/>
      <c r="D2" s="94"/>
      <c r="E2" s="94"/>
      <c r="F2" s="94"/>
      <c r="G2" s="94"/>
      <c r="H2" s="94"/>
      <c r="I2" s="94"/>
      <c r="J2" s="94"/>
      <c r="K2" s="94"/>
      <c r="L2" s="94"/>
      <c r="M2" s="94"/>
      <c r="N2" s="94"/>
      <c r="O2" s="94"/>
      <c r="P2" s="94"/>
      <c r="Q2" s="94"/>
      <c r="R2" s="94"/>
      <c r="S2" s="94"/>
      <c r="T2" s="94"/>
      <c r="U2" s="94"/>
      <c r="V2" s="94"/>
      <c r="W2" s="94"/>
      <c r="X2" s="94"/>
      <c r="Y2" s="94"/>
      <c r="Z2" s="37"/>
    </row>
    <row r="3" spans="1:26" ht="22.5" customHeight="1">
      <c r="A3" s="79" t="s">
        <v>2</v>
      </c>
      <c r="B3" s="80"/>
      <c r="C3" s="80"/>
      <c r="D3" s="80"/>
      <c r="E3" s="80"/>
      <c r="F3" s="80"/>
      <c r="G3" s="80"/>
      <c r="H3" s="80"/>
      <c r="I3" s="90"/>
      <c r="J3" s="90"/>
      <c r="K3" s="90"/>
      <c r="L3" s="90"/>
      <c r="M3" s="90"/>
      <c r="N3" s="90"/>
      <c r="O3" s="90"/>
      <c r="P3" s="90"/>
      <c r="Q3" s="90"/>
      <c r="R3" s="90"/>
      <c r="S3" s="90"/>
      <c r="T3" s="90"/>
      <c r="U3" s="90"/>
      <c r="V3" s="90"/>
      <c r="W3" s="90"/>
      <c r="X3" s="99" t="s">
        <v>3</v>
      </c>
      <c r="Y3" s="99"/>
      <c r="Z3" s="37"/>
    </row>
    <row r="4" spans="1:26" ht="22.5" customHeight="1">
      <c r="A4" s="62" t="s">
        <v>118</v>
      </c>
      <c r="B4" s="95"/>
      <c r="C4" s="95"/>
      <c r="D4" s="28" t="s">
        <v>90</v>
      </c>
      <c r="E4" s="48" t="s">
        <v>155</v>
      </c>
      <c r="F4" s="27" t="s">
        <v>156</v>
      </c>
      <c r="G4" s="27" t="s">
        <v>157</v>
      </c>
      <c r="H4" s="27" t="s">
        <v>158</v>
      </c>
      <c r="I4" s="30" t="s">
        <v>159</v>
      </c>
      <c r="J4" s="30" t="s">
        <v>160</v>
      </c>
      <c r="K4" s="30" t="s">
        <v>161</v>
      </c>
      <c r="L4" s="30" t="s">
        <v>162</v>
      </c>
      <c r="M4" s="30" t="s">
        <v>163</v>
      </c>
      <c r="N4" s="30" t="s">
        <v>164</v>
      </c>
      <c r="O4" s="97" t="s">
        <v>165</v>
      </c>
      <c r="P4" s="30" t="s">
        <v>166</v>
      </c>
      <c r="Q4" s="30" t="s">
        <v>167</v>
      </c>
      <c r="R4" s="30" t="s">
        <v>168</v>
      </c>
      <c r="S4" s="97" t="s">
        <v>169</v>
      </c>
      <c r="T4" s="30" t="s">
        <v>170</v>
      </c>
      <c r="U4" s="30" t="s">
        <v>171</v>
      </c>
      <c r="V4" s="30" t="s">
        <v>172</v>
      </c>
      <c r="W4" s="30" t="s">
        <v>173</v>
      </c>
      <c r="X4" s="30" t="s">
        <v>174</v>
      </c>
      <c r="Y4" s="30" t="s">
        <v>175</v>
      </c>
      <c r="Z4" s="44"/>
    </row>
    <row r="5" spans="1:26" ht="39" customHeight="1">
      <c r="A5" s="49" t="s">
        <v>91</v>
      </c>
      <c r="B5" s="49" t="s">
        <v>92</v>
      </c>
      <c r="C5" s="49" t="s">
        <v>93</v>
      </c>
      <c r="D5" s="86"/>
      <c r="E5" s="65"/>
      <c r="F5" s="30"/>
      <c r="G5" s="30"/>
      <c r="H5" s="30"/>
      <c r="I5" s="30"/>
      <c r="J5" s="30"/>
      <c r="K5" s="30"/>
      <c r="L5" s="30"/>
      <c r="M5" s="30"/>
      <c r="N5" s="30"/>
      <c r="O5" s="97"/>
      <c r="P5" s="30"/>
      <c r="Q5" s="30"/>
      <c r="R5" s="30"/>
      <c r="S5" s="97"/>
      <c r="T5" s="30"/>
      <c r="U5" s="30"/>
      <c r="V5" s="30"/>
      <c r="W5" s="30"/>
      <c r="X5" s="30"/>
      <c r="Y5" s="30"/>
      <c r="Z5" s="44"/>
    </row>
    <row r="6" spans="1:26" s="2" customFormat="1" ht="27" customHeight="1">
      <c r="A6" s="54"/>
      <c r="B6" s="54"/>
      <c r="C6" s="54"/>
      <c r="D6" s="51" t="s">
        <v>83</v>
      </c>
      <c r="E6" s="14">
        <f>E7+E8</f>
        <v>176.22</v>
      </c>
      <c r="F6" s="14">
        <f aca="true" t="shared" si="0" ref="F6:Y6">F7+F8</f>
        <v>86</v>
      </c>
      <c r="G6" s="14">
        <f t="shared" si="0"/>
        <v>0</v>
      </c>
      <c r="H6" s="14">
        <f t="shared" si="0"/>
        <v>0</v>
      </c>
      <c r="I6" s="14">
        <f t="shared" si="0"/>
        <v>0</v>
      </c>
      <c r="J6" s="14">
        <f t="shared" si="0"/>
        <v>0</v>
      </c>
      <c r="K6" s="14">
        <f t="shared" si="0"/>
        <v>0</v>
      </c>
      <c r="L6" s="14">
        <f t="shared" si="0"/>
        <v>0</v>
      </c>
      <c r="M6" s="14">
        <f t="shared" si="0"/>
        <v>0</v>
      </c>
      <c r="N6" s="14">
        <f t="shared" si="0"/>
        <v>0</v>
      </c>
      <c r="O6" s="14">
        <f t="shared" si="0"/>
        <v>0</v>
      </c>
      <c r="P6" s="14">
        <f t="shared" si="0"/>
        <v>21.5</v>
      </c>
      <c r="Q6" s="14">
        <f t="shared" si="0"/>
        <v>21.5</v>
      </c>
      <c r="R6" s="14">
        <f t="shared" si="0"/>
        <v>43</v>
      </c>
      <c r="S6" s="14">
        <f t="shared" si="0"/>
        <v>0</v>
      </c>
      <c r="T6" s="14">
        <f t="shared" si="0"/>
        <v>4.22</v>
      </c>
      <c r="U6" s="14">
        <f t="shared" si="0"/>
        <v>0</v>
      </c>
      <c r="V6" s="14">
        <f t="shared" si="0"/>
        <v>0</v>
      </c>
      <c r="W6" s="14">
        <f t="shared" si="0"/>
        <v>0</v>
      </c>
      <c r="X6" s="14">
        <f t="shared" si="0"/>
        <v>0</v>
      </c>
      <c r="Y6" s="14">
        <f t="shared" si="0"/>
        <v>0</v>
      </c>
      <c r="Z6" s="44"/>
    </row>
    <row r="7" spans="1:26" ht="27" customHeight="1">
      <c r="A7" s="50" t="s">
        <v>94</v>
      </c>
      <c r="B7" s="50" t="s">
        <v>95</v>
      </c>
      <c r="C7" s="50" t="s">
        <v>96</v>
      </c>
      <c r="D7" s="51" t="s">
        <v>97</v>
      </c>
      <c r="E7" s="14">
        <f>SUM(F7:Y7)</f>
        <v>176.22</v>
      </c>
      <c r="F7" s="14">
        <v>86</v>
      </c>
      <c r="G7" s="14"/>
      <c r="H7" s="14"/>
      <c r="I7" s="14"/>
      <c r="J7" s="14"/>
      <c r="K7" s="14"/>
      <c r="L7" s="14"/>
      <c r="M7" s="14"/>
      <c r="N7" s="14"/>
      <c r="O7" s="14"/>
      <c r="P7" s="14">
        <v>21.5</v>
      </c>
      <c r="Q7" s="14">
        <v>21.5</v>
      </c>
      <c r="R7" s="14">
        <v>43</v>
      </c>
      <c r="S7" s="14"/>
      <c r="T7" s="14">
        <v>4.22</v>
      </c>
      <c r="U7" s="14"/>
      <c r="V7" s="35"/>
      <c r="W7" s="35"/>
      <c r="X7" s="14"/>
      <c r="Y7" s="100"/>
      <c r="Z7" s="37"/>
    </row>
    <row r="8" spans="1:26" ht="27" customHeight="1">
      <c r="A8" s="50"/>
      <c r="B8" s="50"/>
      <c r="C8" s="50"/>
      <c r="D8" s="53"/>
      <c r="E8" s="14"/>
      <c r="F8" s="14"/>
      <c r="G8" s="14"/>
      <c r="H8" s="14"/>
      <c r="I8" s="14"/>
      <c r="J8" s="14"/>
      <c r="K8" s="14"/>
      <c r="L8" s="14"/>
      <c r="M8" s="14"/>
      <c r="N8" s="14"/>
      <c r="O8" s="14"/>
      <c r="P8" s="14"/>
      <c r="Q8" s="14"/>
      <c r="R8" s="14"/>
      <c r="S8" s="14"/>
      <c r="T8" s="14"/>
      <c r="U8" s="14"/>
      <c r="V8" s="35"/>
      <c r="W8" s="35"/>
      <c r="X8" s="14"/>
      <c r="Y8" s="100"/>
      <c r="Z8" s="37"/>
    </row>
    <row r="9" spans="1:26" ht="27" customHeight="1">
      <c r="A9" s="54"/>
      <c r="B9" s="54"/>
      <c r="C9" s="54"/>
      <c r="D9" s="51"/>
      <c r="E9" s="14"/>
      <c r="F9" s="14"/>
      <c r="G9" s="14"/>
      <c r="H9" s="14"/>
      <c r="I9" s="14"/>
      <c r="J9" s="14"/>
      <c r="K9" s="14"/>
      <c r="L9" s="14"/>
      <c r="M9" s="14"/>
      <c r="N9" s="14"/>
      <c r="O9" s="14"/>
      <c r="P9" s="14"/>
      <c r="Q9" s="14"/>
      <c r="R9" s="14"/>
      <c r="S9" s="14"/>
      <c r="T9" s="14"/>
      <c r="U9" s="14"/>
      <c r="V9" s="35"/>
      <c r="W9" s="35"/>
      <c r="X9" s="14"/>
      <c r="Y9" s="100"/>
      <c r="Z9" s="37"/>
    </row>
    <row r="10" spans="1:26" ht="27" customHeight="1">
      <c r="A10" s="54"/>
      <c r="B10" s="54"/>
      <c r="C10" s="54"/>
      <c r="D10" s="51"/>
      <c r="E10" s="14"/>
      <c r="F10" s="14"/>
      <c r="G10" s="14"/>
      <c r="H10" s="14"/>
      <c r="I10" s="14"/>
      <c r="J10" s="14"/>
      <c r="K10" s="14"/>
      <c r="L10" s="14"/>
      <c r="M10" s="14"/>
      <c r="N10" s="14"/>
      <c r="O10" s="14"/>
      <c r="P10" s="14"/>
      <c r="Q10" s="14"/>
      <c r="R10" s="14"/>
      <c r="S10" s="14"/>
      <c r="T10" s="14"/>
      <c r="U10" s="14"/>
      <c r="V10" s="35"/>
      <c r="W10" s="35"/>
      <c r="X10" s="14"/>
      <c r="Y10" s="100"/>
      <c r="Z10" s="37"/>
    </row>
    <row r="11" spans="1:26" ht="27" customHeight="1">
      <c r="A11" s="54"/>
      <c r="B11" s="54"/>
      <c r="C11" s="54"/>
      <c r="D11" s="51"/>
      <c r="E11" s="14"/>
      <c r="F11" s="14"/>
      <c r="G11" s="14"/>
      <c r="H11" s="14"/>
      <c r="I11" s="14"/>
      <c r="J11" s="14"/>
      <c r="K11" s="14"/>
      <c r="L11" s="14"/>
      <c r="M11" s="14"/>
      <c r="N11" s="14"/>
      <c r="O11" s="14"/>
      <c r="P11" s="14"/>
      <c r="Q11" s="14"/>
      <c r="R11" s="14"/>
      <c r="S11" s="14"/>
      <c r="T11" s="14"/>
      <c r="U11" s="14"/>
      <c r="V11" s="35"/>
      <c r="W11" s="35"/>
      <c r="X11" s="14"/>
      <c r="Y11" s="100"/>
      <c r="Z11" s="37"/>
    </row>
    <row r="12" spans="1:26" ht="27" customHeight="1">
      <c r="A12" s="54"/>
      <c r="B12" s="54"/>
      <c r="C12" s="54"/>
      <c r="D12" s="51"/>
      <c r="E12" s="14"/>
      <c r="F12" s="14"/>
      <c r="G12" s="14"/>
      <c r="H12" s="14"/>
      <c r="I12" s="14"/>
      <c r="J12" s="14"/>
      <c r="K12" s="14"/>
      <c r="L12" s="14"/>
      <c r="M12" s="14"/>
      <c r="N12" s="14"/>
      <c r="O12" s="14"/>
      <c r="P12" s="14"/>
      <c r="Q12" s="14"/>
      <c r="R12" s="14"/>
      <c r="S12" s="14"/>
      <c r="T12" s="14"/>
      <c r="U12" s="14"/>
      <c r="V12" s="35"/>
      <c r="W12" s="35"/>
      <c r="X12" s="14"/>
      <c r="Y12" s="100"/>
      <c r="Z12" s="37"/>
    </row>
    <row r="13" spans="1:26" ht="27" customHeight="1">
      <c r="A13" s="54"/>
      <c r="B13" s="54"/>
      <c r="C13" s="54"/>
      <c r="D13" s="51"/>
      <c r="E13" s="14"/>
      <c r="F13" s="14"/>
      <c r="G13" s="14"/>
      <c r="H13" s="14"/>
      <c r="I13" s="14"/>
      <c r="J13" s="14"/>
      <c r="K13" s="14"/>
      <c r="L13" s="14"/>
      <c r="M13" s="14"/>
      <c r="N13" s="14"/>
      <c r="O13" s="14"/>
      <c r="P13" s="14"/>
      <c r="Q13" s="14"/>
      <c r="R13" s="14"/>
      <c r="S13" s="14"/>
      <c r="T13" s="14"/>
      <c r="U13" s="14"/>
      <c r="V13" s="35"/>
      <c r="W13" s="35"/>
      <c r="X13" s="14"/>
      <c r="Y13" s="100"/>
      <c r="Z13" s="37"/>
    </row>
    <row r="14" spans="1:26" ht="27" customHeight="1">
      <c r="A14" s="54"/>
      <c r="B14" s="54"/>
      <c r="C14" s="54"/>
      <c r="D14" s="51"/>
      <c r="E14" s="96"/>
      <c r="F14" s="96"/>
      <c r="G14" s="96"/>
      <c r="H14" s="96"/>
      <c r="I14" s="96"/>
      <c r="J14" s="96"/>
      <c r="K14" s="96"/>
      <c r="L14" s="96"/>
      <c r="M14" s="96"/>
      <c r="N14" s="96"/>
      <c r="O14" s="96"/>
      <c r="P14" s="96"/>
      <c r="Q14" s="96"/>
      <c r="R14" s="96"/>
      <c r="S14" s="96"/>
      <c r="T14" s="96"/>
      <c r="U14" s="96"/>
      <c r="V14" s="96"/>
      <c r="W14" s="96"/>
      <c r="X14" s="96"/>
      <c r="Y14" s="96"/>
      <c r="Z14" s="37"/>
    </row>
    <row r="15" spans="1:26" ht="27" customHeight="1">
      <c r="A15" s="54"/>
      <c r="B15" s="54"/>
      <c r="C15" s="54"/>
      <c r="D15" s="51"/>
      <c r="E15" s="96"/>
      <c r="F15" s="96"/>
      <c r="G15" s="96"/>
      <c r="H15" s="96"/>
      <c r="I15" s="96"/>
      <c r="J15" s="96"/>
      <c r="K15" s="96"/>
      <c r="L15" s="96"/>
      <c r="M15" s="96"/>
      <c r="N15" s="96"/>
      <c r="O15" s="96"/>
      <c r="P15" s="96"/>
      <c r="Q15" s="96"/>
      <c r="R15" s="96"/>
      <c r="S15" s="96"/>
      <c r="T15" s="96"/>
      <c r="U15" s="96"/>
      <c r="V15" s="96"/>
      <c r="W15" s="96"/>
      <c r="X15" s="96"/>
      <c r="Y15" s="96"/>
      <c r="Z15" s="37"/>
    </row>
    <row r="16" spans="1:26" ht="27" customHeight="1">
      <c r="A16" s="54"/>
      <c r="B16" s="54"/>
      <c r="C16" s="54"/>
      <c r="D16" s="51"/>
      <c r="E16" s="96"/>
      <c r="F16" s="96"/>
      <c r="G16" s="96"/>
      <c r="H16" s="96"/>
      <c r="I16" s="96"/>
      <c r="J16" s="96"/>
      <c r="K16" s="96"/>
      <c r="L16" s="96"/>
      <c r="M16" s="96"/>
      <c r="N16" s="96"/>
      <c r="O16" s="96"/>
      <c r="P16" s="96"/>
      <c r="Q16" s="96"/>
      <c r="R16" s="96"/>
      <c r="S16" s="96"/>
      <c r="T16" s="96"/>
      <c r="U16" s="96"/>
      <c r="V16" s="96"/>
      <c r="W16" s="96"/>
      <c r="X16" s="96"/>
      <c r="Y16" s="96"/>
      <c r="Z16" s="37"/>
    </row>
    <row r="17" spans="1:26" ht="27" customHeight="1">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27" customHeight="1">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27" customHeight="1">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27" customHeigh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27" customHeight="1">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27" customHeight="1">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27"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27" customHeight="1">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sheetData>
  <sheetProtection/>
  <mergeCells count="26">
    <mergeCell ref="X1:Y1"/>
    <mergeCell ref="A2:Y2"/>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pageMargins left="0.33" right="0.35" top="1" bottom="1" header="0.5" footer="0.5"/>
  <pageSetup horizontalDpi="600" verticalDpi="600" orientation="landscape" paperSize="9" scale="62"/>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workbookViewId="0" topLeftCell="A1">
      <selection activeCell="A3" sqref="A3:F3"/>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 t="s">
        <v>176</v>
      </c>
      <c r="B1" s="77"/>
      <c r="C1" s="77"/>
      <c r="D1" s="78"/>
      <c r="E1" s="78"/>
      <c r="F1" s="78"/>
      <c r="G1" s="78"/>
      <c r="H1" s="78"/>
      <c r="I1" s="78"/>
      <c r="J1" s="78"/>
      <c r="K1" s="78"/>
      <c r="L1" s="78"/>
      <c r="M1" s="90"/>
      <c r="N1" s="90"/>
      <c r="O1" s="90"/>
      <c r="P1" s="91"/>
    </row>
    <row r="2" spans="1:16" ht="22.5" customHeight="1">
      <c r="A2" s="47" t="s">
        <v>177</v>
      </c>
      <c r="B2" s="47"/>
      <c r="C2" s="47"/>
      <c r="D2" s="47"/>
      <c r="E2" s="47"/>
      <c r="F2" s="47"/>
      <c r="G2" s="47"/>
      <c r="H2" s="47"/>
      <c r="I2" s="47"/>
      <c r="J2" s="47"/>
      <c r="K2" s="47"/>
      <c r="L2" s="47"/>
      <c r="M2" s="47"/>
      <c r="N2" s="47"/>
      <c r="O2" s="47"/>
      <c r="P2" s="47"/>
    </row>
    <row r="3" spans="1:16" ht="22.5" customHeight="1">
      <c r="A3" s="79" t="s">
        <v>2</v>
      </c>
      <c r="B3" s="80"/>
      <c r="C3" s="80"/>
      <c r="D3" s="81"/>
      <c r="E3" s="80"/>
      <c r="F3" s="80"/>
      <c r="G3" s="82"/>
      <c r="H3" s="82"/>
      <c r="I3" s="82"/>
      <c r="J3" s="82"/>
      <c r="K3" s="82"/>
      <c r="L3" s="82"/>
      <c r="M3" s="92"/>
      <c r="N3" s="92"/>
      <c r="O3" s="92"/>
      <c r="P3" s="93" t="s">
        <v>3</v>
      </c>
    </row>
    <row r="4" spans="1:16" ht="22.5" customHeight="1">
      <c r="A4" s="28" t="s">
        <v>118</v>
      </c>
      <c r="B4" s="28"/>
      <c r="C4" s="83"/>
      <c r="D4" s="84" t="s">
        <v>90</v>
      </c>
      <c r="E4" s="85" t="s">
        <v>75</v>
      </c>
      <c r="F4" s="27" t="s">
        <v>178</v>
      </c>
      <c r="G4" s="30" t="s">
        <v>179</v>
      </c>
      <c r="H4" s="30" t="s">
        <v>180</v>
      </c>
      <c r="I4" s="30" t="s">
        <v>181</v>
      </c>
      <c r="J4" s="30" t="s">
        <v>182</v>
      </c>
      <c r="K4" s="30" t="s">
        <v>183</v>
      </c>
      <c r="L4" s="30" t="s">
        <v>184</v>
      </c>
      <c r="M4" s="30" t="s">
        <v>185</v>
      </c>
      <c r="N4" s="30" t="s">
        <v>186</v>
      </c>
      <c r="O4" s="30" t="s">
        <v>187</v>
      </c>
      <c r="P4" s="9" t="s">
        <v>188</v>
      </c>
    </row>
    <row r="5" spans="1:16" ht="38.25" customHeight="1">
      <c r="A5" s="86" t="s">
        <v>91</v>
      </c>
      <c r="B5" s="86" t="s">
        <v>92</v>
      </c>
      <c r="C5" s="87" t="s">
        <v>93</v>
      </c>
      <c r="D5" s="84"/>
      <c r="E5" s="88"/>
      <c r="F5" s="30"/>
      <c r="G5" s="30"/>
      <c r="H5" s="30"/>
      <c r="I5" s="30"/>
      <c r="J5" s="30"/>
      <c r="K5" s="30"/>
      <c r="L5" s="30"/>
      <c r="M5" s="30"/>
      <c r="N5" s="30"/>
      <c r="O5" s="30"/>
      <c r="P5" s="9"/>
    </row>
    <row r="6" spans="1:16" s="2" customFormat="1" ht="27" customHeight="1">
      <c r="A6" s="54"/>
      <c r="B6" s="54"/>
      <c r="C6" s="54"/>
      <c r="D6" s="51" t="s">
        <v>83</v>
      </c>
      <c r="E6" s="14"/>
      <c r="F6" s="14"/>
      <c r="G6" s="14"/>
      <c r="H6" s="14"/>
      <c r="I6" s="14"/>
      <c r="J6" s="14"/>
      <c r="K6" s="14"/>
      <c r="L6" s="14"/>
      <c r="M6" s="14"/>
      <c r="N6" s="14"/>
      <c r="O6" s="14"/>
      <c r="P6" s="14"/>
    </row>
    <row r="7" spans="1:16" ht="27" customHeight="1">
      <c r="A7" s="50" t="s">
        <v>102</v>
      </c>
      <c r="B7" s="50" t="s">
        <v>103</v>
      </c>
      <c r="C7" s="50" t="s">
        <v>96</v>
      </c>
      <c r="D7" s="53" t="s">
        <v>189</v>
      </c>
      <c r="E7" s="14">
        <v>0</v>
      </c>
      <c r="F7" s="14"/>
      <c r="G7" s="14"/>
      <c r="H7" s="14"/>
      <c r="I7" s="14"/>
      <c r="J7" s="14"/>
      <c r="K7" s="14"/>
      <c r="L7" s="14"/>
      <c r="M7" s="14"/>
      <c r="N7" s="14"/>
      <c r="O7" s="14"/>
      <c r="P7" s="14"/>
    </row>
    <row r="8" spans="1:16" ht="27" customHeight="1">
      <c r="A8" s="54"/>
      <c r="B8" s="54"/>
      <c r="C8" s="54"/>
      <c r="D8" s="89"/>
      <c r="E8" s="14"/>
      <c r="F8" s="14"/>
      <c r="G8" s="14"/>
      <c r="H8" s="14"/>
      <c r="I8" s="14"/>
      <c r="J8" s="14"/>
      <c r="K8" s="14"/>
      <c r="L8" s="14"/>
      <c r="M8" s="14"/>
      <c r="N8" s="14"/>
      <c r="O8" s="14"/>
      <c r="P8" s="14"/>
    </row>
    <row r="9" spans="1:19" ht="27" customHeight="1">
      <c r="A9" s="54"/>
      <c r="B9" s="54"/>
      <c r="C9" s="54"/>
      <c r="D9" s="89"/>
      <c r="E9" s="14"/>
      <c r="F9" s="14"/>
      <c r="G9" s="14"/>
      <c r="H9" s="14"/>
      <c r="I9" s="14"/>
      <c r="J9" s="14"/>
      <c r="K9" s="14"/>
      <c r="L9" s="14"/>
      <c r="M9" s="14"/>
      <c r="N9" s="14"/>
      <c r="O9" s="14"/>
      <c r="P9" s="14"/>
      <c r="R9" s="20"/>
      <c r="S9" s="20"/>
    </row>
    <row r="10" spans="1:19" ht="27" customHeight="1">
      <c r="A10" s="54"/>
      <c r="B10" s="54"/>
      <c r="C10" s="54"/>
      <c r="D10" s="89"/>
      <c r="E10" s="14"/>
      <c r="F10" s="14"/>
      <c r="G10" s="14"/>
      <c r="H10" s="14"/>
      <c r="I10" s="14"/>
      <c r="J10" s="14"/>
      <c r="K10" s="14"/>
      <c r="L10" s="14"/>
      <c r="M10" s="14"/>
      <c r="N10" s="14"/>
      <c r="O10" s="14"/>
      <c r="P10" s="14"/>
      <c r="Q10" s="20"/>
      <c r="S10" s="20"/>
    </row>
    <row r="11" spans="1:19" ht="27" customHeight="1">
      <c r="A11" s="54"/>
      <c r="B11" s="54"/>
      <c r="C11" s="54"/>
      <c r="D11" s="89"/>
      <c r="E11" s="14"/>
      <c r="F11" s="14"/>
      <c r="G11" s="14"/>
      <c r="H11" s="14"/>
      <c r="I11" s="14"/>
      <c r="J11" s="14"/>
      <c r="K11" s="14"/>
      <c r="L11" s="14"/>
      <c r="M11" s="14"/>
      <c r="N11" s="14"/>
      <c r="O11" s="14"/>
      <c r="P11" s="14"/>
      <c r="R11" s="20"/>
      <c r="S11" s="20"/>
    </row>
    <row r="12" spans="1:18" ht="27" customHeight="1">
      <c r="A12" s="54"/>
      <c r="B12" s="54"/>
      <c r="C12" s="54"/>
      <c r="D12" s="89"/>
      <c r="E12" s="14"/>
      <c r="F12" s="14"/>
      <c r="G12" s="14"/>
      <c r="H12" s="14"/>
      <c r="I12" s="14"/>
      <c r="J12" s="14"/>
      <c r="K12" s="14"/>
      <c r="L12" s="14"/>
      <c r="M12" s="14"/>
      <c r="N12" s="14"/>
      <c r="O12" s="14"/>
      <c r="P12" s="14"/>
      <c r="Q12" s="20"/>
      <c r="R12" s="20"/>
    </row>
    <row r="13" spans="1:16" ht="27" customHeight="1">
      <c r="A13" s="54"/>
      <c r="B13" s="54"/>
      <c r="C13" s="54"/>
      <c r="D13" s="89"/>
      <c r="E13" s="14"/>
      <c r="F13" s="14"/>
      <c r="G13" s="14"/>
      <c r="H13" s="14"/>
      <c r="I13" s="14"/>
      <c r="J13" s="14"/>
      <c r="K13" s="14"/>
      <c r="L13" s="14"/>
      <c r="M13" s="14"/>
      <c r="N13" s="14"/>
      <c r="O13" s="14"/>
      <c r="P13" s="14"/>
    </row>
    <row r="14" spans="1:16" ht="27" customHeight="1">
      <c r="A14" s="37"/>
      <c r="B14" s="37"/>
      <c r="C14" s="37"/>
      <c r="D14" s="37"/>
      <c r="E14" s="37"/>
      <c r="F14" s="37"/>
      <c r="G14" s="37"/>
      <c r="H14" s="37"/>
      <c r="I14" s="37"/>
      <c r="J14" s="37"/>
      <c r="K14" s="37"/>
      <c r="L14" s="37"/>
      <c r="M14" s="37"/>
      <c r="N14" s="37"/>
      <c r="O14" s="37"/>
      <c r="P14" s="37"/>
    </row>
    <row r="15" spans="1:16" ht="27" customHeight="1">
      <c r="A15" s="37"/>
      <c r="B15" s="37"/>
      <c r="C15" s="37"/>
      <c r="D15" s="37"/>
      <c r="E15" s="37"/>
      <c r="F15" s="37"/>
      <c r="G15" s="37"/>
      <c r="H15" s="37"/>
      <c r="I15" s="37"/>
      <c r="J15" s="37"/>
      <c r="K15" s="37"/>
      <c r="L15" s="37"/>
      <c r="M15" s="37"/>
      <c r="N15" s="37"/>
      <c r="O15" s="37"/>
      <c r="P15" s="37"/>
    </row>
    <row r="16" spans="1:16" ht="27" customHeight="1">
      <c r="A16" s="37"/>
      <c r="B16" s="37"/>
      <c r="C16" s="37"/>
      <c r="D16" s="37"/>
      <c r="E16" s="37"/>
      <c r="F16" s="37"/>
      <c r="G16" s="37"/>
      <c r="H16" s="37"/>
      <c r="I16" s="37"/>
      <c r="J16" s="37"/>
      <c r="K16" s="37"/>
      <c r="L16" s="37"/>
      <c r="M16" s="37"/>
      <c r="N16" s="37"/>
      <c r="O16" s="37"/>
      <c r="P16" s="37"/>
    </row>
    <row r="17" spans="1:16" ht="27" customHeight="1">
      <c r="A17" s="37"/>
      <c r="B17" s="37"/>
      <c r="C17" s="37"/>
      <c r="D17" s="37"/>
      <c r="E17" s="37"/>
      <c r="F17" s="37"/>
      <c r="G17" s="37"/>
      <c r="H17" s="37"/>
      <c r="I17" s="37"/>
      <c r="J17" s="37"/>
      <c r="K17" s="37"/>
      <c r="L17" s="37"/>
      <c r="M17" s="37"/>
      <c r="N17" s="37"/>
      <c r="O17" s="37"/>
      <c r="P17" s="37"/>
    </row>
    <row r="18" spans="1:16" ht="27" customHeight="1">
      <c r="A18" s="37"/>
      <c r="B18" s="37"/>
      <c r="C18" s="37"/>
      <c r="D18" s="37"/>
      <c r="E18" s="37"/>
      <c r="F18" s="37"/>
      <c r="G18" s="37"/>
      <c r="H18" s="37"/>
      <c r="I18" s="37"/>
      <c r="J18" s="37"/>
      <c r="K18" s="37"/>
      <c r="L18" s="37"/>
      <c r="M18" s="37"/>
      <c r="N18" s="37"/>
      <c r="O18" s="37"/>
      <c r="P18" s="37"/>
    </row>
    <row r="19" spans="1:16" ht="27" customHeight="1">
      <c r="A19" s="37"/>
      <c r="B19" s="37"/>
      <c r="C19" s="37"/>
      <c r="D19" s="37"/>
      <c r="E19" s="37"/>
      <c r="F19" s="37"/>
      <c r="G19" s="37"/>
      <c r="H19" s="37"/>
      <c r="I19" s="37"/>
      <c r="J19" s="37"/>
      <c r="K19" s="37"/>
      <c r="L19" s="37"/>
      <c r="M19" s="37"/>
      <c r="N19" s="37"/>
      <c r="O19" s="37"/>
      <c r="P19" s="37"/>
    </row>
    <row r="20" spans="1:16" ht="27" customHeight="1">
      <c r="A20" s="37"/>
      <c r="B20" s="37"/>
      <c r="C20" s="37"/>
      <c r="D20" s="37"/>
      <c r="E20" s="37"/>
      <c r="F20" s="37"/>
      <c r="G20" s="37"/>
      <c r="H20" s="37"/>
      <c r="I20" s="37"/>
      <c r="J20" s="37"/>
      <c r="K20" s="37"/>
      <c r="L20" s="37"/>
      <c r="M20" s="37"/>
      <c r="N20" s="37"/>
      <c r="O20" s="37"/>
      <c r="P20" s="37"/>
    </row>
    <row r="21" spans="1:16" ht="27" customHeight="1">
      <c r="A21" s="37"/>
      <c r="B21" s="37"/>
      <c r="C21" s="37"/>
      <c r="D21" s="37"/>
      <c r="E21" s="37"/>
      <c r="F21" s="37"/>
      <c r="G21" s="37"/>
      <c r="H21" s="37"/>
      <c r="I21" s="37"/>
      <c r="J21" s="37"/>
      <c r="K21" s="37"/>
      <c r="L21" s="37"/>
      <c r="M21" s="37"/>
      <c r="N21" s="37"/>
      <c r="O21" s="37"/>
      <c r="P21" s="37"/>
    </row>
    <row r="22" spans="1:16" ht="27" customHeight="1">
      <c r="A22" s="37"/>
      <c r="B22" s="37"/>
      <c r="C22" s="37"/>
      <c r="D22" s="37"/>
      <c r="E22" s="37"/>
      <c r="F22" s="37"/>
      <c r="G22" s="37"/>
      <c r="H22" s="37"/>
      <c r="I22" s="37"/>
      <c r="J22" s="37"/>
      <c r="K22" s="37"/>
      <c r="L22" s="37"/>
      <c r="M22" s="37"/>
      <c r="N22" s="37"/>
      <c r="O22" s="37"/>
      <c r="P22" s="37"/>
    </row>
    <row r="23" spans="1:16" ht="27" customHeight="1">
      <c r="A23" s="37"/>
      <c r="B23" s="37"/>
      <c r="C23" s="37"/>
      <c r="D23" s="37"/>
      <c r="E23" s="37"/>
      <c r="F23" s="37"/>
      <c r="G23" s="37"/>
      <c r="H23" s="37"/>
      <c r="I23" s="37"/>
      <c r="J23" s="37"/>
      <c r="K23" s="37"/>
      <c r="L23" s="37"/>
      <c r="M23" s="37"/>
      <c r="N23" s="37"/>
      <c r="O23" s="37"/>
      <c r="P23" s="37"/>
    </row>
  </sheetData>
  <sheetProtection/>
  <mergeCells count="16">
    <mergeCell ref="A2:P2"/>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600" verticalDpi="600" orientation="landscape" paperSize="9" scale="85"/>
</worksheet>
</file>

<file path=xl/worksheets/sheet8.xml><?xml version="1.0" encoding="utf-8"?>
<worksheet xmlns="http://schemas.openxmlformats.org/spreadsheetml/2006/main" xmlns:r="http://schemas.openxmlformats.org/officeDocument/2006/relationships">
  <dimension ref="A1:IS32"/>
  <sheetViews>
    <sheetView workbookViewId="0" topLeftCell="A1">
      <selection activeCell="E22" sqref="E22"/>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3" t="s">
        <v>190</v>
      </c>
      <c r="B1" s="3"/>
      <c r="C1" s="3"/>
      <c r="D1" s="3"/>
      <c r="E1" s="36"/>
      <c r="F1" s="36"/>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row>
    <row r="2" spans="1:253" ht="21" customHeight="1">
      <c r="A2" s="60" t="s">
        <v>191</v>
      </c>
      <c r="B2" s="60"/>
      <c r="C2" s="60"/>
      <c r="D2" s="60"/>
      <c r="E2" s="60"/>
      <c r="F2" s="60"/>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row>
    <row r="3" spans="1:253" ht="21" customHeight="1">
      <c r="A3" s="6" t="s">
        <v>2</v>
      </c>
      <c r="B3" s="7"/>
      <c r="C3" s="7"/>
      <c r="D3" s="21"/>
      <c r="E3" s="36"/>
      <c r="F3" s="61" t="s">
        <v>192</v>
      </c>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row>
    <row r="4" spans="1:6" s="44" customFormat="1" ht="21" customHeight="1">
      <c r="A4" s="62" t="s">
        <v>193</v>
      </c>
      <c r="B4" s="62"/>
      <c r="C4" s="62" t="s">
        <v>194</v>
      </c>
      <c r="D4" s="63"/>
      <c r="E4" s="64"/>
      <c r="F4" s="64"/>
    </row>
    <row r="5" spans="1:6" s="44" customFormat="1" ht="28.5" customHeight="1">
      <c r="A5" s="30" t="s">
        <v>195</v>
      </c>
      <c r="B5" s="49" t="s">
        <v>196</v>
      </c>
      <c r="C5" s="65" t="s">
        <v>195</v>
      </c>
      <c r="D5" s="49" t="s">
        <v>83</v>
      </c>
      <c r="E5" s="49" t="s">
        <v>197</v>
      </c>
      <c r="F5" s="49" t="s">
        <v>198</v>
      </c>
    </row>
    <row r="6" spans="1:253" s="2" customFormat="1" ht="21" customHeight="1">
      <c r="A6" s="66" t="s">
        <v>12</v>
      </c>
      <c r="B6" s="67">
        <f>B7+B8</f>
        <v>529.7</v>
      </c>
      <c r="C6" s="68" t="s">
        <v>13</v>
      </c>
      <c r="D6" s="67"/>
      <c r="E6" s="67"/>
      <c r="F6" s="67"/>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row>
    <row r="7" spans="1:253" s="2" customFormat="1" ht="21" customHeight="1">
      <c r="A7" s="66" t="s">
        <v>199</v>
      </c>
      <c r="B7" s="67">
        <f>'部门收支总表'!B7</f>
        <v>529.7</v>
      </c>
      <c r="C7" s="68" t="s">
        <v>17</v>
      </c>
      <c r="D7" s="67"/>
      <c r="E7" s="67"/>
      <c r="F7" s="67"/>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row>
    <row r="8" spans="1:253" s="2" customFormat="1" ht="21" customHeight="1">
      <c r="A8" s="66" t="s">
        <v>200</v>
      </c>
      <c r="B8" s="67"/>
      <c r="C8" s="68" t="s">
        <v>21</v>
      </c>
      <c r="D8" s="67"/>
      <c r="E8" s="67"/>
      <c r="F8" s="67"/>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row>
    <row r="9" spans="1:253" s="2" customFormat="1" ht="21" customHeight="1">
      <c r="A9" s="66" t="s">
        <v>201</v>
      </c>
      <c r="B9" s="67"/>
      <c r="C9" s="68" t="s">
        <v>25</v>
      </c>
      <c r="D9" s="67"/>
      <c r="E9" s="67"/>
      <c r="F9" s="67"/>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row>
    <row r="10" spans="1:253" s="2" customFormat="1" ht="21" customHeight="1">
      <c r="A10" s="66" t="s">
        <v>202</v>
      </c>
      <c r="B10" s="67"/>
      <c r="C10" s="68" t="s">
        <v>29</v>
      </c>
      <c r="D10" s="67"/>
      <c r="E10" s="67"/>
      <c r="F10" s="67"/>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row>
    <row r="11" spans="1:253" s="2" customFormat="1" ht="21" customHeight="1">
      <c r="A11" s="66" t="s">
        <v>203</v>
      </c>
      <c r="B11" s="67"/>
      <c r="C11" s="68" t="s">
        <v>33</v>
      </c>
      <c r="D11" s="67">
        <f>'部门收支总表'!D11</f>
        <v>414.80000000000007</v>
      </c>
      <c r="E11" s="67">
        <f>D11</f>
        <v>414.80000000000007</v>
      </c>
      <c r="F11" s="67"/>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row>
    <row r="12" spans="1:253" s="2" customFormat="1" ht="21" customHeight="1">
      <c r="A12" s="66" t="s">
        <v>204</v>
      </c>
      <c r="B12" s="67"/>
      <c r="C12" s="68" t="s">
        <v>37</v>
      </c>
      <c r="D12" s="67">
        <f>'部门收支总表'!D12</f>
        <v>83.2</v>
      </c>
      <c r="E12" s="67">
        <f>D12</f>
        <v>83.2</v>
      </c>
      <c r="F12" s="67"/>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row>
    <row r="13" spans="1:253" s="2" customFormat="1" ht="21" customHeight="1">
      <c r="A13" s="66" t="s">
        <v>205</v>
      </c>
      <c r="B13" s="67"/>
      <c r="C13" s="68" t="s">
        <v>41</v>
      </c>
      <c r="D13" s="67"/>
      <c r="E13" s="67"/>
      <c r="F13" s="67"/>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row>
    <row r="14" spans="1:253" s="2" customFormat="1" ht="21" customHeight="1">
      <c r="A14" s="66" t="s">
        <v>206</v>
      </c>
      <c r="B14" s="67"/>
      <c r="C14" s="68" t="s">
        <v>45</v>
      </c>
      <c r="D14" s="67"/>
      <c r="E14" s="67"/>
      <c r="F14" s="67"/>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row>
    <row r="15" spans="1:253" s="2" customFormat="1" ht="21" customHeight="1">
      <c r="A15" s="66" t="s">
        <v>207</v>
      </c>
      <c r="B15" s="67"/>
      <c r="C15" s="68" t="s">
        <v>48</v>
      </c>
      <c r="D15" s="67"/>
      <c r="E15" s="67"/>
      <c r="F15" s="67"/>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row>
    <row r="16" spans="1:253" s="2" customFormat="1" ht="21" customHeight="1">
      <c r="A16" s="66" t="s">
        <v>208</v>
      </c>
      <c r="B16" s="67"/>
      <c r="C16" s="68" t="s">
        <v>51</v>
      </c>
      <c r="D16" s="67"/>
      <c r="E16" s="67"/>
      <c r="F16" s="67"/>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row>
    <row r="17" spans="1:253" s="2" customFormat="1" ht="21" customHeight="1">
      <c r="A17" s="66" t="s">
        <v>24</v>
      </c>
      <c r="B17" s="14"/>
      <c r="C17" s="69" t="s">
        <v>54</v>
      </c>
      <c r="D17" s="67"/>
      <c r="E17" s="67"/>
      <c r="F17" s="67"/>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row>
    <row r="18" spans="1:253" s="2" customFormat="1" ht="21" customHeight="1">
      <c r="A18" s="66" t="s">
        <v>209</v>
      </c>
      <c r="B18" s="70"/>
      <c r="C18" s="71" t="s">
        <v>57</v>
      </c>
      <c r="D18" s="67"/>
      <c r="E18" s="67"/>
      <c r="F18" s="67"/>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row>
    <row r="19" spans="1:253" s="2" customFormat="1" ht="21" customHeight="1">
      <c r="A19" s="72"/>
      <c r="B19" s="73"/>
      <c r="C19" s="71" t="s">
        <v>60</v>
      </c>
      <c r="D19" s="67"/>
      <c r="E19" s="67"/>
      <c r="F19" s="67"/>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row>
    <row r="20" spans="1:253" s="2" customFormat="1" ht="21" customHeight="1">
      <c r="A20" s="72"/>
      <c r="B20" s="73"/>
      <c r="C20" s="71" t="s">
        <v>62</v>
      </c>
      <c r="D20" s="67"/>
      <c r="E20" s="67"/>
      <c r="F20" s="67"/>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row>
    <row r="21" spans="1:253" s="2" customFormat="1" ht="21" customHeight="1">
      <c r="A21" s="72"/>
      <c r="B21" s="14"/>
      <c r="C21" s="71" t="s">
        <v>64</v>
      </c>
      <c r="D21" s="67">
        <f>'部门收支总表'!D21</f>
        <v>31.7</v>
      </c>
      <c r="E21" s="67">
        <f>D21</f>
        <v>31.7</v>
      </c>
      <c r="F21" s="67"/>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row>
    <row r="22" spans="1:253" s="2" customFormat="1" ht="21" customHeight="1">
      <c r="A22" s="72"/>
      <c r="B22" s="14"/>
      <c r="C22" s="71" t="s">
        <v>66</v>
      </c>
      <c r="D22" s="67"/>
      <c r="E22" s="67"/>
      <c r="F22" s="67"/>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row>
    <row r="23" spans="1:253" s="2" customFormat="1" ht="21" customHeight="1">
      <c r="A23" s="72"/>
      <c r="B23" s="14"/>
      <c r="C23" s="71" t="s">
        <v>67</v>
      </c>
      <c r="D23" s="14"/>
      <c r="E23" s="14"/>
      <c r="F23" s="1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row>
    <row r="24" spans="1:253" s="2" customFormat="1" ht="21" customHeight="1">
      <c r="A24" s="72"/>
      <c r="B24" s="14"/>
      <c r="C24" s="71" t="s">
        <v>68</v>
      </c>
      <c r="D24" s="74"/>
      <c r="E24" s="74"/>
      <c r="F24" s="7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row>
    <row r="25" spans="1:253" s="2" customFormat="1" ht="21" customHeight="1">
      <c r="A25" s="72"/>
      <c r="B25" s="14"/>
      <c r="C25" s="71" t="s">
        <v>69</v>
      </c>
      <c r="D25" s="67"/>
      <c r="E25" s="67"/>
      <c r="F25" s="67"/>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row>
    <row r="26" spans="1:253" s="2" customFormat="1" ht="21" customHeight="1">
      <c r="A26" s="75" t="s">
        <v>210</v>
      </c>
      <c r="B26" s="14">
        <f>B6+B17+B18</f>
        <v>529.7</v>
      </c>
      <c r="C26" s="76" t="s">
        <v>211</v>
      </c>
      <c r="D26" s="14">
        <f>SUM(D6:D25)</f>
        <v>529.7</v>
      </c>
      <c r="E26" s="14">
        <f>SUM(E6:E25)</f>
        <v>529.7</v>
      </c>
      <c r="F26" s="1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row>
    <row r="27" spans="1:253" ht="21" customHeight="1">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row>
    <row r="28" spans="1:253" ht="21"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row>
    <row r="29" spans="1:253" ht="21"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row>
    <row r="30" spans="1:253" ht="21"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row>
    <row r="31" spans="1:253" ht="21"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row>
    <row r="32" spans="1:253" ht="21"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row>
  </sheetData>
  <sheetProtection/>
  <mergeCells count="2">
    <mergeCell ref="A2:F2"/>
    <mergeCell ref="A3:C3"/>
  </mergeCells>
  <printOptions/>
  <pageMargins left="0.75" right="0.75" top="0.56" bottom="0.57" header="0.5" footer="0.5"/>
  <pageSetup horizontalDpi="600" verticalDpi="600" orientation="landscape" paperSize="9" scale="95"/>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16"/>
  <sheetViews>
    <sheetView showZeros="0" workbookViewId="0" topLeftCell="A1">
      <selection activeCell="J14" sqref="J14"/>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3" t="s">
        <v>212</v>
      </c>
      <c r="B1" s="24"/>
      <c r="C1" s="24"/>
      <c r="D1" s="24"/>
      <c r="E1" s="24"/>
      <c r="F1" s="24"/>
      <c r="G1" s="24"/>
      <c r="H1" s="24"/>
      <c r="I1" s="24"/>
      <c r="J1" s="24"/>
      <c r="K1" s="24"/>
      <c r="L1" s="24"/>
      <c r="M1" s="24"/>
      <c r="N1" s="24"/>
      <c r="O1" s="24"/>
      <c r="P1" s="24"/>
      <c r="Q1" s="21"/>
      <c r="R1" s="36"/>
      <c r="S1" s="36"/>
      <c r="T1" s="40"/>
      <c r="U1" s="37"/>
      <c r="V1" s="37"/>
    </row>
    <row r="2" spans="1:22" ht="23.25" customHeight="1">
      <c r="A2" s="47" t="s">
        <v>213</v>
      </c>
      <c r="B2" s="47"/>
      <c r="C2" s="47"/>
      <c r="D2" s="47"/>
      <c r="E2" s="47"/>
      <c r="F2" s="47"/>
      <c r="G2" s="47"/>
      <c r="H2" s="47"/>
      <c r="I2" s="47"/>
      <c r="J2" s="47"/>
      <c r="K2" s="47"/>
      <c r="L2" s="47"/>
      <c r="M2" s="47"/>
      <c r="N2" s="47"/>
      <c r="O2" s="47"/>
      <c r="P2" s="47"/>
      <c r="Q2" s="47"/>
      <c r="R2" s="47"/>
      <c r="S2" s="47"/>
      <c r="T2" s="47"/>
      <c r="U2" s="37"/>
      <c r="V2" s="37"/>
    </row>
    <row r="3" spans="1:22" ht="23.25" customHeight="1">
      <c r="A3" s="6" t="s">
        <v>2</v>
      </c>
      <c r="B3" s="7"/>
      <c r="C3" s="7"/>
      <c r="D3" s="7"/>
      <c r="E3" s="7"/>
      <c r="F3" s="7"/>
      <c r="G3" s="7"/>
      <c r="H3" s="7"/>
      <c r="I3" s="7"/>
      <c r="J3" s="24"/>
      <c r="K3" s="24"/>
      <c r="L3" s="24"/>
      <c r="M3" s="24"/>
      <c r="N3" s="24"/>
      <c r="O3" s="24"/>
      <c r="P3" s="24"/>
      <c r="Q3" s="21"/>
      <c r="R3" s="36"/>
      <c r="S3" s="36"/>
      <c r="T3" s="43" t="s">
        <v>3</v>
      </c>
      <c r="U3" s="37"/>
      <c r="V3" s="37"/>
    </row>
    <row r="4" spans="1:22" ht="23.25" customHeight="1">
      <c r="A4" s="48" t="s">
        <v>118</v>
      </c>
      <c r="B4" s="48"/>
      <c r="C4" s="48"/>
      <c r="D4" s="48"/>
      <c r="E4" s="29" t="s">
        <v>119</v>
      </c>
      <c r="F4" s="27" t="s">
        <v>120</v>
      </c>
      <c r="G4" s="27"/>
      <c r="H4" s="27"/>
      <c r="I4" s="39"/>
      <c r="J4" s="30" t="s">
        <v>121</v>
      </c>
      <c r="K4" s="49"/>
      <c r="L4" s="49"/>
      <c r="M4" s="49"/>
      <c r="N4" s="49"/>
      <c r="O4" s="49"/>
      <c r="P4" s="49"/>
      <c r="Q4" s="49"/>
      <c r="R4" s="49"/>
      <c r="S4" s="49"/>
      <c r="T4" s="49"/>
      <c r="U4" s="45"/>
      <c r="V4" s="45"/>
    </row>
    <row r="5" spans="1:22" ht="23.25" customHeight="1">
      <c r="A5" s="30" t="s">
        <v>89</v>
      </c>
      <c r="B5" s="30"/>
      <c r="C5" s="30"/>
      <c r="D5" s="30" t="s">
        <v>90</v>
      </c>
      <c r="E5" s="32"/>
      <c r="F5" s="30" t="s">
        <v>83</v>
      </c>
      <c r="G5" s="30" t="s">
        <v>123</v>
      </c>
      <c r="H5" s="30" t="s">
        <v>124</v>
      </c>
      <c r="I5" s="30" t="s">
        <v>125</v>
      </c>
      <c r="J5" s="57" t="s">
        <v>83</v>
      </c>
      <c r="K5" s="58" t="s">
        <v>126</v>
      </c>
      <c r="L5" s="58" t="s">
        <v>127</v>
      </c>
      <c r="M5" s="58" t="s">
        <v>128</v>
      </c>
      <c r="N5" s="58" t="s">
        <v>129</v>
      </c>
      <c r="O5" s="58" t="s">
        <v>130</v>
      </c>
      <c r="P5" s="58" t="s">
        <v>131</v>
      </c>
      <c r="Q5" s="58" t="s">
        <v>132</v>
      </c>
      <c r="R5" s="58" t="s">
        <v>133</v>
      </c>
      <c r="S5" s="58" t="s">
        <v>134</v>
      </c>
      <c r="T5" s="9" t="s">
        <v>135</v>
      </c>
      <c r="U5" s="45"/>
      <c r="V5" s="45"/>
    </row>
    <row r="6" spans="1:22" ht="30" customHeight="1">
      <c r="A6" s="49" t="s">
        <v>91</v>
      </c>
      <c r="B6" s="49" t="s">
        <v>92</v>
      </c>
      <c r="C6" s="49" t="s">
        <v>93</v>
      </c>
      <c r="D6" s="49"/>
      <c r="E6" s="32"/>
      <c r="F6" s="30"/>
      <c r="G6" s="30"/>
      <c r="H6" s="30"/>
      <c r="I6" s="30"/>
      <c r="J6" s="57"/>
      <c r="K6" s="58"/>
      <c r="L6" s="58"/>
      <c r="M6" s="58"/>
      <c r="N6" s="58"/>
      <c r="O6" s="58"/>
      <c r="P6" s="58"/>
      <c r="Q6" s="58"/>
      <c r="R6" s="58"/>
      <c r="S6" s="58"/>
      <c r="T6" s="9"/>
      <c r="U6" s="45"/>
      <c r="V6" s="45"/>
    </row>
    <row r="7" spans="1:22" s="2" customFormat="1" ht="27" customHeight="1">
      <c r="A7" s="33"/>
      <c r="B7" s="33"/>
      <c r="C7" s="33"/>
      <c r="D7" s="34" t="s">
        <v>83</v>
      </c>
      <c r="E7" s="35">
        <f>F7+J7</f>
        <v>529.6999999999999</v>
      </c>
      <c r="F7" s="14">
        <f aca="true" t="shared" si="0" ref="F7:L7">SUM(F8:F16)</f>
        <v>462.69999999999993</v>
      </c>
      <c r="G7" s="14">
        <f t="shared" si="0"/>
        <v>286.48</v>
      </c>
      <c r="H7" s="14">
        <f t="shared" si="0"/>
        <v>176.22</v>
      </c>
      <c r="I7" s="14">
        <f t="shared" si="0"/>
        <v>0</v>
      </c>
      <c r="J7" s="14">
        <f t="shared" si="0"/>
        <v>67</v>
      </c>
      <c r="K7" s="14">
        <f t="shared" si="0"/>
        <v>0</v>
      </c>
      <c r="L7" s="14">
        <f t="shared" si="0"/>
        <v>67</v>
      </c>
      <c r="M7" s="35"/>
      <c r="N7" s="35"/>
      <c r="O7" s="35"/>
      <c r="P7" s="35"/>
      <c r="Q7" s="35"/>
      <c r="R7" s="35"/>
      <c r="S7" s="35"/>
      <c r="T7" s="14"/>
      <c r="U7" s="44"/>
      <c r="V7" s="44"/>
    </row>
    <row r="8" spans="1:22" ht="27" customHeight="1">
      <c r="A8" s="50" t="s">
        <v>94</v>
      </c>
      <c r="B8" s="50" t="s">
        <v>95</v>
      </c>
      <c r="C8" s="50" t="s">
        <v>96</v>
      </c>
      <c r="D8" s="51" t="s">
        <v>97</v>
      </c>
      <c r="E8" s="35">
        <f>F8+J8</f>
        <v>347.79999999999995</v>
      </c>
      <c r="F8" s="14">
        <f>G8+H8+I8</f>
        <v>347.79999999999995</v>
      </c>
      <c r="G8" s="52">
        <f>'部门支出总表（经济分类）'!G8</f>
        <v>171.57999999999998</v>
      </c>
      <c r="H8" s="14">
        <f>'部门支出总表（经济分类）'!H8</f>
        <v>176.22</v>
      </c>
      <c r="I8" s="14"/>
      <c r="J8" s="14">
        <f>K8+L8+M8</f>
        <v>0</v>
      </c>
      <c r="K8" s="14"/>
      <c r="L8" s="14">
        <f>'部门支出总表（经济分类）'!L8</f>
        <v>0</v>
      </c>
      <c r="M8" s="35"/>
      <c r="N8" s="35"/>
      <c r="O8" s="35"/>
      <c r="P8" s="35"/>
      <c r="Q8" s="35"/>
      <c r="R8" s="35"/>
      <c r="S8" s="35"/>
      <c r="T8" s="14"/>
      <c r="U8" s="37"/>
      <c r="V8" s="37"/>
    </row>
    <row r="9" spans="1:22" ht="27" customHeight="1">
      <c r="A9" s="50" t="s">
        <v>94</v>
      </c>
      <c r="B9" s="50" t="s">
        <v>95</v>
      </c>
      <c r="C9" s="50" t="s">
        <v>98</v>
      </c>
      <c r="D9" s="53" t="s">
        <v>99</v>
      </c>
      <c r="E9" s="35">
        <f aca="true" t="shared" si="1" ref="E9:E16">F9+J9</f>
        <v>30</v>
      </c>
      <c r="F9" s="14">
        <f aca="true" t="shared" si="2" ref="F9:F15">G9+H9+I9</f>
        <v>0</v>
      </c>
      <c r="G9" s="52">
        <f>'部门支出总表（经济分类）'!G9</f>
        <v>0</v>
      </c>
      <c r="H9" s="14">
        <f>'部门支出总表（经济分类）'!H9</f>
        <v>0</v>
      </c>
      <c r="I9" s="14"/>
      <c r="J9" s="14">
        <f aca="true" t="shared" si="3" ref="J9:J16">K9+L9+M9</f>
        <v>30</v>
      </c>
      <c r="K9" s="14"/>
      <c r="L9" s="14">
        <f>'部门支出总表（经济分类）'!L9</f>
        <v>30</v>
      </c>
      <c r="M9" s="35"/>
      <c r="N9" s="35"/>
      <c r="O9" s="35"/>
      <c r="P9" s="35"/>
      <c r="Q9" s="35"/>
      <c r="R9" s="35"/>
      <c r="S9" s="35"/>
      <c r="T9" s="14"/>
      <c r="U9" s="37"/>
      <c r="V9" s="37"/>
    </row>
    <row r="10" spans="1:22" ht="27" customHeight="1">
      <c r="A10" s="50" t="s">
        <v>94</v>
      </c>
      <c r="B10" s="50" t="s">
        <v>95</v>
      </c>
      <c r="C10" s="50" t="s">
        <v>100</v>
      </c>
      <c r="D10" s="53" t="s">
        <v>101</v>
      </c>
      <c r="E10" s="35">
        <f t="shared" si="1"/>
        <v>37</v>
      </c>
      <c r="F10" s="14">
        <f t="shared" si="2"/>
        <v>0</v>
      </c>
      <c r="G10" s="52">
        <f>'部门支出总表（经济分类）'!G10</f>
        <v>0</v>
      </c>
      <c r="H10" s="14">
        <f>'部门支出总表（经济分类）'!H10</f>
        <v>0</v>
      </c>
      <c r="I10" s="14"/>
      <c r="J10" s="14">
        <f t="shared" si="3"/>
        <v>37</v>
      </c>
      <c r="K10" s="14"/>
      <c r="L10" s="14">
        <f>'部门支出总表（经济分类）'!L10</f>
        <v>37</v>
      </c>
      <c r="M10" s="35"/>
      <c r="N10" s="35"/>
      <c r="O10" s="35"/>
      <c r="P10" s="35"/>
      <c r="Q10" s="35"/>
      <c r="R10" s="35"/>
      <c r="S10" s="35"/>
      <c r="T10" s="14"/>
      <c r="U10" s="37"/>
      <c r="V10" s="37"/>
    </row>
    <row r="11" spans="1:22" ht="27" customHeight="1">
      <c r="A11" s="54" t="s">
        <v>102</v>
      </c>
      <c r="B11" s="54" t="s">
        <v>103</v>
      </c>
      <c r="C11" s="54" t="s">
        <v>103</v>
      </c>
      <c r="D11" s="51" t="s">
        <v>104</v>
      </c>
      <c r="E11" s="35">
        <f t="shared" si="1"/>
        <v>52.9</v>
      </c>
      <c r="F11" s="14">
        <f t="shared" si="2"/>
        <v>52.9</v>
      </c>
      <c r="G11" s="52">
        <f>'部门支出总表（经济分类）'!G11</f>
        <v>52.9</v>
      </c>
      <c r="H11" s="14">
        <f>'部门支出总表（经济分类）'!H11</f>
        <v>0</v>
      </c>
      <c r="I11" s="14"/>
      <c r="J11" s="14">
        <f t="shared" si="3"/>
        <v>0</v>
      </c>
      <c r="K11" s="14"/>
      <c r="L11" s="14">
        <f>'部门支出总表（经济分类）'!L11</f>
        <v>0</v>
      </c>
      <c r="M11" s="35"/>
      <c r="N11" s="35"/>
      <c r="O11" s="35"/>
      <c r="P11" s="35"/>
      <c r="Q11" s="35"/>
      <c r="R11" s="35"/>
      <c r="S11" s="35"/>
      <c r="T11" s="14"/>
      <c r="U11" s="37"/>
      <c r="V11" s="37"/>
    </row>
    <row r="12" spans="1:22" ht="27" customHeight="1">
      <c r="A12" s="54" t="s">
        <v>102</v>
      </c>
      <c r="B12" s="54" t="s">
        <v>105</v>
      </c>
      <c r="C12" s="54" t="s">
        <v>96</v>
      </c>
      <c r="D12" s="51" t="s">
        <v>106</v>
      </c>
      <c r="E12" s="35">
        <f t="shared" si="1"/>
        <v>0</v>
      </c>
      <c r="F12" s="14">
        <f t="shared" si="2"/>
        <v>0</v>
      </c>
      <c r="G12" s="52">
        <f>'部门支出总表（经济分类）'!G12</f>
        <v>0</v>
      </c>
      <c r="H12" s="14">
        <f>'部门支出总表（经济分类）'!H12</f>
        <v>0</v>
      </c>
      <c r="I12" s="14"/>
      <c r="J12" s="14">
        <f t="shared" si="3"/>
        <v>0</v>
      </c>
      <c r="K12" s="14"/>
      <c r="L12" s="14">
        <f>'部门支出总表（经济分类）'!L12</f>
        <v>0</v>
      </c>
      <c r="M12" s="35"/>
      <c r="N12" s="35"/>
      <c r="O12" s="35"/>
      <c r="P12" s="35"/>
      <c r="Q12" s="35"/>
      <c r="R12" s="35"/>
      <c r="S12" s="35"/>
      <c r="T12" s="14"/>
      <c r="U12" s="37"/>
      <c r="V12" s="37"/>
    </row>
    <row r="13" spans="1:22" ht="27" customHeight="1">
      <c r="A13" s="54" t="s">
        <v>102</v>
      </c>
      <c r="B13" s="54" t="s">
        <v>105</v>
      </c>
      <c r="C13" s="54" t="s">
        <v>107</v>
      </c>
      <c r="D13" s="51" t="s">
        <v>108</v>
      </c>
      <c r="E13" s="35">
        <f t="shared" si="1"/>
        <v>0</v>
      </c>
      <c r="F13" s="14">
        <f t="shared" si="2"/>
        <v>0</v>
      </c>
      <c r="G13" s="52">
        <f>'部门支出总表（经济分类）'!G13</f>
        <v>0</v>
      </c>
      <c r="H13" s="14">
        <f>'部门支出总表（经济分类）'!H13</f>
        <v>0</v>
      </c>
      <c r="I13" s="14"/>
      <c r="J13" s="14">
        <f t="shared" si="3"/>
        <v>0</v>
      </c>
      <c r="K13" s="14"/>
      <c r="L13" s="14">
        <f>'部门支出总表（经济分类）'!L13</f>
        <v>0</v>
      </c>
      <c r="M13" s="35"/>
      <c r="N13" s="35"/>
      <c r="O13" s="35"/>
      <c r="P13" s="35"/>
      <c r="Q13" s="35"/>
      <c r="R13" s="35"/>
      <c r="S13" s="35"/>
      <c r="T13" s="14"/>
      <c r="U13" s="37"/>
      <c r="V13" s="37"/>
    </row>
    <row r="14" spans="1:22" ht="27" customHeight="1">
      <c r="A14" s="55" t="s">
        <v>102</v>
      </c>
      <c r="B14" s="55" t="s">
        <v>105</v>
      </c>
      <c r="C14" s="55" t="s">
        <v>109</v>
      </c>
      <c r="D14" s="56" t="s">
        <v>110</v>
      </c>
      <c r="E14" s="35">
        <f t="shared" si="1"/>
        <v>0</v>
      </c>
      <c r="F14" s="14">
        <f t="shared" si="2"/>
        <v>0</v>
      </c>
      <c r="G14" s="52">
        <f>'部门支出总表（经济分类）'!G14</f>
        <v>0</v>
      </c>
      <c r="H14" s="14">
        <f>'部门支出总表（经济分类）'!H14</f>
        <v>0</v>
      </c>
      <c r="I14" s="14"/>
      <c r="J14" s="14">
        <f t="shared" si="3"/>
        <v>0</v>
      </c>
      <c r="K14" s="14"/>
      <c r="L14" s="14">
        <f>'部门支出总表（经济分类）'!L14</f>
        <v>0</v>
      </c>
      <c r="M14" s="35"/>
      <c r="N14" s="35"/>
      <c r="O14" s="35"/>
      <c r="P14" s="35"/>
      <c r="Q14" s="35"/>
      <c r="R14" s="35"/>
      <c r="S14" s="35"/>
      <c r="T14" s="14"/>
      <c r="U14" s="37"/>
      <c r="V14" s="37"/>
    </row>
    <row r="15" spans="1:21" s="46" customFormat="1" ht="30.75" customHeight="1">
      <c r="A15" s="54" t="s">
        <v>111</v>
      </c>
      <c r="B15" s="54" t="s">
        <v>112</v>
      </c>
      <c r="C15" s="54" t="s">
        <v>96</v>
      </c>
      <c r="D15" s="51" t="s">
        <v>113</v>
      </c>
      <c r="E15" s="35">
        <f t="shared" si="1"/>
        <v>30.3</v>
      </c>
      <c r="F15" s="14">
        <f t="shared" si="2"/>
        <v>30.3</v>
      </c>
      <c r="G15" s="52">
        <f>'部门支出总表（经济分类）'!G15</f>
        <v>30.3</v>
      </c>
      <c r="H15" s="14">
        <f>'部门支出总表（经济分类）'!H15</f>
        <v>0</v>
      </c>
      <c r="I15" s="59"/>
      <c r="J15" s="59">
        <f>K15+L15+M15+N15+O15+P15+Q15+R15+S15+T15</f>
        <v>0</v>
      </c>
      <c r="K15" s="59"/>
      <c r="L15" s="14">
        <f>'部门支出总表（经济分类）'!L15</f>
        <v>0</v>
      </c>
      <c r="M15" s="59"/>
      <c r="N15" s="59"/>
      <c r="O15" s="59"/>
      <c r="P15" s="59"/>
      <c r="Q15" s="59"/>
      <c r="R15" s="59"/>
      <c r="S15" s="59"/>
      <c r="T15" s="59"/>
      <c r="U15" s="59"/>
    </row>
    <row r="16" spans="1:22" ht="27" customHeight="1">
      <c r="A16" s="54" t="s">
        <v>114</v>
      </c>
      <c r="B16" s="54" t="s">
        <v>107</v>
      </c>
      <c r="C16" s="54" t="s">
        <v>96</v>
      </c>
      <c r="D16" s="51" t="s">
        <v>115</v>
      </c>
      <c r="E16" s="35">
        <f t="shared" si="1"/>
        <v>31.7</v>
      </c>
      <c r="F16" s="14">
        <f aca="true" t="shared" si="4" ref="F9:F16">G16+H16+I16</f>
        <v>31.7</v>
      </c>
      <c r="G16" s="52">
        <f>'部门支出总表（经济分类）'!G16</f>
        <v>31.7</v>
      </c>
      <c r="H16" s="14">
        <f>'部门支出总表（经济分类）'!H16</f>
        <v>0</v>
      </c>
      <c r="I16" s="14"/>
      <c r="J16" s="14">
        <f t="shared" si="3"/>
        <v>0</v>
      </c>
      <c r="K16" s="14"/>
      <c r="L16" s="14">
        <f>'部门支出总表（经济分类）'!L16</f>
        <v>0</v>
      </c>
      <c r="M16" s="35"/>
      <c r="N16" s="35"/>
      <c r="O16" s="35"/>
      <c r="P16" s="35"/>
      <c r="Q16" s="35"/>
      <c r="R16" s="35"/>
      <c r="S16" s="35"/>
      <c r="T16" s="14"/>
      <c r="U16" s="37"/>
      <c r="V16" s="37"/>
    </row>
    <row r="17" ht="27" customHeight="1"/>
    <row r="18" ht="27" customHeight="1"/>
    <row r="19" ht="27" customHeight="1"/>
    <row r="20" ht="27" customHeight="1"/>
  </sheetData>
  <sheetProtection/>
  <mergeCells count="23">
    <mergeCell ref="A2:T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pageMargins left="0.75" right="0.75" top="0.61" bottom="0.61" header="0.5" footer="0.5"/>
  <pageSetup horizontalDpi="600" verticalDpi="600" orientation="landscape" paperSize="9" scale="6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2018-05-16T08:37:20Z</cp:lastPrinted>
  <dcterms:created xsi:type="dcterms:W3CDTF">2018-05-18T01:08:17Z</dcterms:created>
  <dcterms:modified xsi:type="dcterms:W3CDTF">2018-05-18T01:16:39Z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