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 concurrentCalc="0"/>
</workbook>
</file>

<file path=xl/sharedStrings.xml><?xml version="1.0" encoding="utf-8"?>
<sst xmlns="http://schemas.openxmlformats.org/spreadsheetml/2006/main" count="181">
  <si>
    <t>2018年1-11月君山区12345公众服务热线考核情况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</si>
  <si>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</si>
  <si>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</si>
  <si>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</si>
  <si>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</si>
  <si>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</si>
  <si>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</si>
  <si>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</si>
  <si>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</si>
  <si>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</si>
  <si>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</si>
  <si>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</si>
  <si>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</si>
  <si>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</si>
  <si>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</si>
  <si>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</si>
  <si>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</si>
  <si>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</si>
  <si>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</si>
  <si>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</si>
  <si>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</si>
  <si>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</si>
  <si>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</si>
  <si>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</si>
  <si>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</si>
  <si>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</si>
  <si>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</si>
  <si>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</si>
  <si>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</si>
  <si>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</si>
  <si>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</si>
  <si>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</si>
  <si>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</si>
  <si>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</si>
  <si>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</si>
  <si>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</si>
  <si>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</si>
  <si>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</si>
  <si>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</si>
  <si>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</si>
  <si>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</si>
  <si>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</si>
  <si>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</si>
  <si>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</si>
  <si>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</si>
  <si>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</si>
  <si>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</si>
  <si>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</si>
  <si>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</si>
  <si>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</si>
  <si>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</si>
  <si>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</si>
  <si>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</si>
  <si>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</si>
  <si>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</si>
  <si>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</si>
  <si>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</si>
  <si>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</si>
  <si>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</si>
  <si>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</si>
  <si>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</si>
  <si>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</si>
  <si>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</si>
  <si>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</si>
  <si>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</si>
  <si>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</si>
  <si>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</si>
  <si>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</si>
  <si>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区财政局</t>
  </si>
  <si>
    <t>26</t>
  </si>
  <si>
    <t>区安监局</t>
  </si>
  <si>
    <t>27</t>
  </si>
  <si>
    <t>芦苇总场</t>
  </si>
  <si>
    <t>28</t>
  </si>
  <si>
    <t>区水利局</t>
  </si>
  <si>
    <t>29</t>
  </si>
  <si>
    <t>区文体旅游局</t>
  </si>
  <si>
    <t>30</t>
  </si>
  <si>
    <t>规划分局</t>
  </si>
  <si>
    <t>31</t>
  </si>
  <si>
    <t>供电分局</t>
  </si>
  <si>
    <t>32</t>
  </si>
  <si>
    <t>公路建养中心</t>
  </si>
  <si>
    <t>33</t>
  </si>
  <si>
    <t>区食药监局</t>
  </si>
  <si>
    <t>34</t>
  </si>
  <si>
    <t>区征禁局</t>
  </si>
  <si>
    <t>35</t>
  </si>
  <si>
    <t>区商务粮食局</t>
  </si>
  <si>
    <t>36</t>
  </si>
  <si>
    <t>残联</t>
  </si>
  <si>
    <t>37</t>
  </si>
  <si>
    <t>不动产中心</t>
  </si>
  <si>
    <t>38</t>
  </si>
  <si>
    <t>区农经站</t>
  </si>
  <si>
    <t>39</t>
  </si>
  <si>
    <t>税务局</t>
  </si>
  <si>
    <t>40</t>
  </si>
  <si>
    <t>区移民开发局</t>
  </si>
  <si>
    <t>41</t>
  </si>
  <si>
    <t>区城建投</t>
  </si>
  <si>
    <t>42</t>
  </si>
  <si>
    <t>区消防大队</t>
  </si>
  <si>
    <t>43</t>
  </si>
  <si>
    <t>区供销联社</t>
  </si>
  <si>
    <t>44</t>
  </si>
  <si>
    <t>区政府办</t>
  </si>
  <si>
    <t>45</t>
  </si>
  <si>
    <t>工业园管委会</t>
  </si>
  <si>
    <t>46</t>
  </si>
  <si>
    <t>区政务中心</t>
  </si>
  <si>
    <t>47</t>
  </si>
  <si>
    <t>区信访局</t>
  </si>
  <si>
    <t>48</t>
  </si>
  <si>
    <t>扶贫办</t>
  </si>
  <si>
    <t>1-11月无工单单位</t>
  </si>
  <si>
    <t>49</t>
  </si>
  <si>
    <t>区审计局</t>
  </si>
  <si>
    <t>50</t>
  </si>
  <si>
    <t>人防办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</si>
  <si>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</si>
  <si>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</si>
  <si>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</si>
  <si>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</si>
  <si>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</si>
  <si>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</si>
  <si>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</si>
  <si>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2018年7月君山区12345公众服务热线考核情况</t>
  </si>
  <si>
    <t>100%</t>
  </si>
  <si>
    <t>97.18%</t>
  </si>
  <si>
    <t>1.41%</t>
  </si>
  <si>
    <t>0%</t>
  </si>
  <si>
    <t>2.82%</t>
  </si>
  <si>
    <t>98.6</t>
  </si>
  <si>
    <t>1.96%</t>
  </si>
  <si>
    <t>99.6</t>
  </si>
  <si>
    <t>90.54%</t>
  </si>
  <si>
    <t>8.11%</t>
  </si>
  <si>
    <t>4.05%</t>
  </si>
  <si>
    <t>94.6</t>
  </si>
  <si>
    <t>0.95%</t>
  </si>
  <si>
    <t>99.8</t>
  </si>
  <si>
    <t>100</t>
  </si>
  <si>
    <t>94.12%</t>
  </si>
  <si>
    <t>97.6</t>
  </si>
  <si>
    <t>13.04%</t>
  </si>
  <si>
    <t>4.35%</t>
  </si>
  <si>
    <t>99.1</t>
  </si>
  <si>
    <t>80%</t>
  </si>
  <si>
    <t>13.33%</t>
  </si>
  <si>
    <t>92</t>
  </si>
  <si>
    <t>92.86%</t>
  </si>
  <si>
    <t>7.14%</t>
  </si>
  <si>
    <t>97.1</t>
  </si>
  <si>
    <t>16.67%</t>
  </si>
  <si>
    <t>96.7</t>
  </si>
  <si>
    <t>30%</t>
  </si>
  <si>
    <t>90.91%</t>
  </si>
  <si>
    <t>96.4</t>
  </si>
  <si>
    <t>区热线办办公室</t>
  </si>
  <si>
    <t>22.22%</t>
  </si>
  <si>
    <t>33.33%</t>
  </si>
  <si>
    <t>36.36%</t>
  </si>
  <si>
    <t>60</t>
  </si>
  <si>
    <t>82.35%</t>
  </si>
  <si>
    <t>92.9</t>
  </si>
  <si>
    <t>25%</t>
  </si>
  <si>
    <t>95</t>
  </si>
  <si>
    <t>国税局</t>
  </si>
  <si>
    <t>14.29%</t>
  </si>
  <si>
    <t>0</t>
  </si>
  <si>
    <t>地税局</t>
  </si>
  <si>
    <t>51</t>
  </si>
  <si>
    <t>52</t>
  </si>
  <si>
    <t>53</t>
  </si>
  <si>
    <t>54</t>
  </si>
  <si>
    <t>信访局</t>
  </si>
  <si>
    <t>55</t>
  </si>
  <si>
    <t>五创办</t>
  </si>
  <si>
    <t>四月总数</t>
  </si>
  <si>
    <t>五月总数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</si>
</sst>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30" fillId="23" borderId="12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8" applyNumberFormat="1" applyFont="1" applyBorder="1" applyAlignment="1" applyProtection="1">
      <alignment horizontal="center" vertical="center" wrapText="1"/>
      <protection locked="0"/>
    </xf>
    <xf numFmtId="49" fontId="6" fillId="0" borderId="1" xfId="18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Border="1" applyAlignment="1" applyProtection="1">
      <alignment horizontal="center" vertical="center" wrapText="1"/>
      <protection locked="0"/>
    </xf>
    <xf numFmtId="10" fontId="6" fillId="0" borderId="1" xfId="18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workbookViewId="0">
      <selection activeCell="F4" sqref="F4"/>
    </sheetView>
  </sheetViews>
  <sheetFormatPr defaultColWidth="9" defaultRowHeight="13.5"/>
  <cols>
    <col min="1" max="1" width="5" customWidth="1"/>
    <col min="2" max="2" width="18.8833333333333" customWidth="1"/>
    <col min="3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8.38333333333333" style="5" customWidth="1"/>
    <col min="16" max="16" width="9.25833333333333" style="5" customWidth="1"/>
    <col min="17" max="17" width="4.63333333333333" style="5" customWidth="1"/>
  </cols>
  <sheetData>
    <row r="1" ht="29" customHeight="1" spans="1:17">
      <c r="A1" s="60" t="s">
        <v>0</v>
      </c>
      <c r="B1" s="60"/>
      <c r="C1" s="60"/>
      <c r="D1" s="60"/>
      <c r="E1" s="60"/>
      <c r="F1" s="61"/>
      <c r="G1" s="60"/>
      <c r="H1" s="61"/>
      <c r="I1" s="60"/>
      <c r="J1" s="60"/>
      <c r="K1" s="61"/>
      <c r="L1" s="60"/>
      <c r="M1" s="61"/>
      <c r="N1" s="60"/>
      <c r="O1" s="61"/>
      <c r="P1" s="61"/>
      <c r="Q1" s="60"/>
    </row>
    <row r="2" ht="10" customHeight="1" spans="1:17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  <c r="Q2" s="8"/>
    </row>
    <row r="3" ht="30" customHeight="1" spans="1:17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8" t="s">
        <v>9</v>
      </c>
      <c r="J3" s="12" t="s">
        <v>10</v>
      </c>
      <c r="K3" s="12" t="s">
        <v>11</v>
      </c>
      <c r="L3" s="39" t="s">
        <v>12</v>
      </c>
      <c r="M3" s="12" t="s">
        <v>13</v>
      </c>
      <c r="N3" s="38" t="s">
        <v>14</v>
      </c>
      <c r="O3" s="40" t="s">
        <v>15</v>
      </c>
      <c r="P3" s="13" t="s">
        <v>16</v>
      </c>
      <c r="Q3" s="12" t="s">
        <v>17</v>
      </c>
    </row>
    <row r="4" ht="19" customHeight="1" spans="1:17">
      <c r="A4" s="14" t="s">
        <v>18</v>
      </c>
      <c r="B4" s="15" t="s">
        <v>19</v>
      </c>
      <c r="C4" s="16">
        <v>1109</v>
      </c>
      <c r="D4" s="17">
        <v>1077</v>
      </c>
      <c r="E4" s="17">
        <v>1077</v>
      </c>
      <c r="F4" s="18">
        <f t="shared" ref="F4:F19" si="0">IFERROR(E4/D4,"")</f>
        <v>1</v>
      </c>
      <c r="G4" s="17">
        <v>1076</v>
      </c>
      <c r="H4" s="18">
        <f t="shared" ref="H4:H19" si="1">IFERROR(G4/D4,"")</f>
        <v>0.999071494893222</v>
      </c>
      <c r="I4" s="16">
        <v>1</v>
      </c>
      <c r="J4" s="16">
        <v>1</v>
      </c>
      <c r="K4" s="18">
        <f t="shared" ref="K4:K19" si="2">IFERROR(J4/D4,"")</f>
        <v>0.000928505106778087</v>
      </c>
      <c r="L4" s="16">
        <v>2</v>
      </c>
      <c r="M4" s="18">
        <f t="shared" ref="M4:M19" si="3">IFERROR((D4-L4)/D4,"")</f>
        <v>0.998142989786444</v>
      </c>
      <c r="N4" s="16">
        <v>93</v>
      </c>
      <c r="O4" s="18">
        <f t="shared" ref="O4:O19" si="4">IFERROR(N4/D4,"")</f>
        <v>0.0863509749303621</v>
      </c>
      <c r="P4" s="41">
        <f>IFERROR(40*H4+(1-K4)*20+40*M4,"")</f>
        <v>99.8700092850511</v>
      </c>
      <c r="Q4" s="65" t="s">
        <v>20</v>
      </c>
    </row>
    <row r="5" ht="19" customHeight="1" spans="1:17">
      <c r="A5" s="14" t="s">
        <v>21</v>
      </c>
      <c r="B5" s="15" t="s">
        <v>22</v>
      </c>
      <c r="C5" s="16">
        <v>935</v>
      </c>
      <c r="D5" s="17">
        <v>932</v>
      </c>
      <c r="E5" s="17">
        <v>932</v>
      </c>
      <c r="F5" s="18">
        <f t="shared" si="0"/>
        <v>1</v>
      </c>
      <c r="G5" s="17">
        <v>931</v>
      </c>
      <c r="H5" s="18">
        <f t="shared" si="1"/>
        <v>0.998927038626609</v>
      </c>
      <c r="I5" s="16">
        <v>1</v>
      </c>
      <c r="J5" s="16">
        <v>3</v>
      </c>
      <c r="K5" s="18">
        <f t="shared" si="2"/>
        <v>0.00321888412017167</v>
      </c>
      <c r="L5" s="16">
        <v>3</v>
      </c>
      <c r="M5" s="18">
        <f t="shared" si="3"/>
        <v>0.996781115879828</v>
      </c>
      <c r="N5" s="16">
        <v>29</v>
      </c>
      <c r="O5" s="18">
        <f t="shared" si="4"/>
        <v>0.0311158798283262</v>
      </c>
      <c r="P5" s="41">
        <f t="shared" ref="P5:P50" si="5">IFERROR(40*H5+(1-K5)*20+40*M5,"")</f>
        <v>99.7639484978541</v>
      </c>
      <c r="Q5" s="65" t="s">
        <v>20</v>
      </c>
    </row>
    <row r="6" ht="19" customHeight="1" spans="1:17">
      <c r="A6" s="14" t="s">
        <v>23</v>
      </c>
      <c r="B6" s="15" t="s">
        <v>24</v>
      </c>
      <c r="C6" s="16">
        <v>351</v>
      </c>
      <c r="D6" s="17">
        <v>341</v>
      </c>
      <c r="E6" s="17">
        <v>341</v>
      </c>
      <c r="F6" s="18">
        <f t="shared" si="0"/>
        <v>1</v>
      </c>
      <c r="G6" s="17">
        <v>340</v>
      </c>
      <c r="H6" s="18">
        <f t="shared" si="1"/>
        <v>0.997067448680352</v>
      </c>
      <c r="I6" s="16">
        <v>1</v>
      </c>
      <c r="J6" s="16">
        <v>0</v>
      </c>
      <c r="K6" s="18">
        <f t="shared" si="2"/>
        <v>0</v>
      </c>
      <c r="L6" s="16">
        <v>2</v>
      </c>
      <c r="M6" s="18">
        <f t="shared" si="3"/>
        <v>0.994134897360704</v>
      </c>
      <c r="N6" s="16">
        <v>21</v>
      </c>
      <c r="O6" s="18">
        <f t="shared" si="4"/>
        <v>0.06158357771261</v>
      </c>
      <c r="P6" s="41">
        <f t="shared" si="5"/>
        <v>99.6480938416422</v>
      </c>
      <c r="Q6" s="65" t="s">
        <v>20</v>
      </c>
    </row>
    <row r="7" ht="19" customHeight="1" spans="1:17">
      <c r="A7" s="14" t="s">
        <v>25</v>
      </c>
      <c r="B7" s="15" t="s">
        <v>26</v>
      </c>
      <c r="C7" s="16">
        <v>1135</v>
      </c>
      <c r="D7" s="17">
        <v>1102</v>
      </c>
      <c r="E7" s="17">
        <v>1102</v>
      </c>
      <c r="F7" s="18">
        <f t="shared" si="0"/>
        <v>1</v>
      </c>
      <c r="G7" s="17">
        <v>1101</v>
      </c>
      <c r="H7" s="18">
        <f t="shared" si="1"/>
        <v>0.999092558983666</v>
      </c>
      <c r="I7" s="16">
        <v>1</v>
      </c>
      <c r="J7" s="16">
        <v>3</v>
      </c>
      <c r="K7" s="18">
        <f t="shared" si="2"/>
        <v>0.00272232304900181</v>
      </c>
      <c r="L7" s="16">
        <v>3</v>
      </c>
      <c r="M7" s="18">
        <f t="shared" si="3"/>
        <v>0.997277676950998</v>
      </c>
      <c r="N7" s="16">
        <v>4</v>
      </c>
      <c r="O7" s="18">
        <f t="shared" si="4"/>
        <v>0.00362976406533575</v>
      </c>
      <c r="P7" s="41">
        <f t="shared" si="5"/>
        <v>99.8003629764065</v>
      </c>
      <c r="Q7" s="65" t="s">
        <v>20</v>
      </c>
    </row>
    <row r="8" ht="19" customHeight="1" spans="1:17">
      <c r="A8" s="14" t="s">
        <v>27</v>
      </c>
      <c r="B8" s="15" t="s">
        <v>28</v>
      </c>
      <c r="C8" s="16">
        <v>569</v>
      </c>
      <c r="D8" s="17">
        <v>570</v>
      </c>
      <c r="E8" s="17">
        <v>570</v>
      </c>
      <c r="F8" s="18">
        <f t="shared" si="0"/>
        <v>1</v>
      </c>
      <c r="G8" s="17">
        <v>570</v>
      </c>
      <c r="H8" s="18">
        <f t="shared" si="1"/>
        <v>1</v>
      </c>
      <c r="I8" s="16">
        <v>0</v>
      </c>
      <c r="J8" s="16">
        <v>0</v>
      </c>
      <c r="K8" s="18">
        <f t="shared" si="2"/>
        <v>0</v>
      </c>
      <c r="L8" s="16">
        <v>1</v>
      </c>
      <c r="M8" s="18">
        <f t="shared" si="3"/>
        <v>0.998245614035088</v>
      </c>
      <c r="N8" s="16">
        <v>8</v>
      </c>
      <c r="O8" s="18">
        <f t="shared" si="4"/>
        <v>0.0140350877192982</v>
      </c>
      <c r="P8" s="41">
        <f t="shared" si="5"/>
        <v>99.9298245614035</v>
      </c>
      <c r="Q8" s="65" t="s">
        <v>20</v>
      </c>
    </row>
    <row r="9" ht="19" customHeight="1" spans="1:17">
      <c r="A9" s="14" t="s">
        <v>29</v>
      </c>
      <c r="B9" s="15" t="s">
        <v>30</v>
      </c>
      <c r="C9" s="16">
        <v>602</v>
      </c>
      <c r="D9" s="17">
        <v>597</v>
      </c>
      <c r="E9" s="17">
        <v>597</v>
      </c>
      <c r="F9" s="18">
        <f t="shared" si="0"/>
        <v>1</v>
      </c>
      <c r="G9" s="17">
        <v>597</v>
      </c>
      <c r="H9" s="18">
        <f t="shared" si="1"/>
        <v>1</v>
      </c>
      <c r="I9" s="16">
        <v>0</v>
      </c>
      <c r="J9" s="16">
        <v>0</v>
      </c>
      <c r="K9" s="18">
        <f t="shared" si="2"/>
        <v>0</v>
      </c>
      <c r="L9" s="16">
        <v>5</v>
      </c>
      <c r="M9" s="18">
        <f t="shared" si="3"/>
        <v>0.991624790619765</v>
      </c>
      <c r="N9" s="16">
        <v>42</v>
      </c>
      <c r="O9" s="18">
        <f t="shared" si="4"/>
        <v>0.0703517587939698</v>
      </c>
      <c r="P9" s="41">
        <f t="shared" si="5"/>
        <v>99.6649916247906</v>
      </c>
      <c r="Q9" s="65" t="s">
        <v>20</v>
      </c>
    </row>
    <row r="10" ht="19" customHeight="1" spans="1:17">
      <c r="A10" s="14" t="s">
        <v>31</v>
      </c>
      <c r="B10" s="15" t="s">
        <v>32</v>
      </c>
      <c r="C10" s="16">
        <v>598</v>
      </c>
      <c r="D10" s="17">
        <v>597</v>
      </c>
      <c r="E10" s="17">
        <v>597</v>
      </c>
      <c r="F10" s="18">
        <f t="shared" si="0"/>
        <v>1</v>
      </c>
      <c r="G10" s="17">
        <v>597</v>
      </c>
      <c r="H10" s="18">
        <f t="shared" si="1"/>
        <v>1</v>
      </c>
      <c r="I10" s="16">
        <v>0</v>
      </c>
      <c r="J10" s="16">
        <v>1</v>
      </c>
      <c r="K10" s="18">
        <f t="shared" si="2"/>
        <v>0.0016750418760469</v>
      </c>
      <c r="L10" s="16">
        <v>6</v>
      </c>
      <c r="M10" s="18">
        <f t="shared" si="3"/>
        <v>0.989949748743719</v>
      </c>
      <c r="N10" s="16">
        <v>89</v>
      </c>
      <c r="O10" s="18">
        <f t="shared" si="4"/>
        <v>0.149078726968174</v>
      </c>
      <c r="P10" s="41">
        <f t="shared" si="5"/>
        <v>99.5644891122278</v>
      </c>
      <c r="Q10" s="65" t="s">
        <v>20</v>
      </c>
    </row>
    <row r="11" ht="19" customHeight="1" spans="1:17">
      <c r="A11" s="14" t="s">
        <v>33</v>
      </c>
      <c r="B11" s="15" t="s">
        <v>34</v>
      </c>
      <c r="C11" s="16">
        <v>243</v>
      </c>
      <c r="D11" s="17">
        <v>239</v>
      </c>
      <c r="E11" s="17">
        <v>239</v>
      </c>
      <c r="F11" s="18">
        <f t="shared" si="0"/>
        <v>1</v>
      </c>
      <c r="G11" s="17">
        <v>239</v>
      </c>
      <c r="H11" s="18">
        <f t="shared" si="1"/>
        <v>1</v>
      </c>
      <c r="I11" s="16">
        <v>0</v>
      </c>
      <c r="J11" s="16">
        <v>4</v>
      </c>
      <c r="K11" s="18">
        <f t="shared" si="2"/>
        <v>0.0167364016736402</v>
      </c>
      <c r="L11" s="16">
        <v>3</v>
      </c>
      <c r="M11" s="18">
        <f t="shared" si="3"/>
        <v>0.98744769874477</v>
      </c>
      <c r="N11" s="16">
        <v>16</v>
      </c>
      <c r="O11" s="18">
        <f t="shared" si="4"/>
        <v>0.0669456066945607</v>
      </c>
      <c r="P11" s="41">
        <f t="shared" si="5"/>
        <v>99.163179916318</v>
      </c>
      <c r="Q11" s="65" t="s">
        <v>20</v>
      </c>
    </row>
    <row r="12" ht="19" customHeight="1" spans="1:17">
      <c r="A12" s="14" t="s">
        <v>35</v>
      </c>
      <c r="B12" s="15" t="s">
        <v>36</v>
      </c>
      <c r="C12" s="16">
        <v>228</v>
      </c>
      <c r="D12" s="17">
        <v>223</v>
      </c>
      <c r="E12" s="17">
        <v>223</v>
      </c>
      <c r="F12" s="18">
        <f t="shared" si="0"/>
        <v>1</v>
      </c>
      <c r="G12" s="17">
        <v>223</v>
      </c>
      <c r="H12" s="18">
        <f t="shared" si="1"/>
        <v>1</v>
      </c>
      <c r="I12" s="16">
        <v>0</v>
      </c>
      <c r="J12" s="16">
        <v>3</v>
      </c>
      <c r="K12" s="18">
        <f t="shared" si="2"/>
        <v>0.0134529147982063</v>
      </c>
      <c r="L12" s="16">
        <v>5</v>
      </c>
      <c r="M12" s="18">
        <f t="shared" si="3"/>
        <v>0.977578475336323</v>
      </c>
      <c r="N12" s="16">
        <v>48</v>
      </c>
      <c r="O12" s="18">
        <f t="shared" si="4"/>
        <v>0.2152466367713</v>
      </c>
      <c r="P12" s="41">
        <f t="shared" si="5"/>
        <v>98.8340807174888</v>
      </c>
      <c r="Q12" s="65" t="s">
        <v>20</v>
      </c>
    </row>
    <row r="13" ht="19" customHeight="1" spans="1:17">
      <c r="A13" s="14" t="s">
        <v>37</v>
      </c>
      <c r="B13" s="15" t="s">
        <v>38</v>
      </c>
      <c r="C13" s="16">
        <v>187</v>
      </c>
      <c r="D13" s="17">
        <v>185</v>
      </c>
      <c r="E13" s="17">
        <v>185</v>
      </c>
      <c r="F13" s="18">
        <f t="shared" si="0"/>
        <v>1</v>
      </c>
      <c r="G13" s="17">
        <v>185</v>
      </c>
      <c r="H13" s="18">
        <f t="shared" si="1"/>
        <v>1</v>
      </c>
      <c r="I13" s="16">
        <v>0</v>
      </c>
      <c r="J13" s="16">
        <v>0</v>
      </c>
      <c r="K13" s="18">
        <f t="shared" si="2"/>
        <v>0</v>
      </c>
      <c r="L13" s="16">
        <v>0</v>
      </c>
      <c r="M13" s="18">
        <f t="shared" si="3"/>
        <v>1</v>
      </c>
      <c r="N13" s="16">
        <v>2</v>
      </c>
      <c r="O13" s="18">
        <f t="shared" si="4"/>
        <v>0.0108108108108108</v>
      </c>
      <c r="P13" s="41">
        <f t="shared" si="5"/>
        <v>100</v>
      </c>
      <c r="Q13" s="65" t="s">
        <v>20</v>
      </c>
    </row>
    <row r="14" ht="19" customHeight="1" spans="1:17">
      <c r="A14" s="14" t="s">
        <v>39</v>
      </c>
      <c r="B14" s="15" t="s">
        <v>40</v>
      </c>
      <c r="C14" s="16">
        <v>265</v>
      </c>
      <c r="D14" s="17">
        <v>260</v>
      </c>
      <c r="E14" s="17">
        <v>260</v>
      </c>
      <c r="F14" s="18">
        <f t="shared" si="0"/>
        <v>1</v>
      </c>
      <c r="G14" s="17">
        <v>259</v>
      </c>
      <c r="H14" s="18">
        <f t="shared" si="1"/>
        <v>0.996153846153846</v>
      </c>
      <c r="I14" s="16">
        <v>1</v>
      </c>
      <c r="J14" s="16">
        <v>0</v>
      </c>
      <c r="K14" s="18">
        <f t="shared" si="2"/>
        <v>0</v>
      </c>
      <c r="L14" s="16">
        <v>2</v>
      </c>
      <c r="M14" s="18">
        <f t="shared" si="3"/>
        <v>0.992307692307692</v>
      </c>
      <c r="N14" s="16">
        <v>3</v>
      </c>
      <c r="O14" s="18">
        <f t="shared" si="4"/>
        <v>0.0115384615384615</v>
      </c>
      <c r="P14" s="41">
        <f t="shared" si="5"/>
        <v>99.5384615384615</v>
      </c>
      <c r="Q14" s="65" t="s">
        <v>20</v>
      </c>
    </row>
    <row r="15" ht="19" customHeight="1" spans="1:17">
      <c r="A15" s="14" t="s">
        <v>41</v>
      </c>
      <c r="B15" s="15" t="s">
        <v>42</v>
      </c>
      <c r="C15" s="16">
        <v>106</v>
      </c>
      <c r="D15" s="17">
        <v>104</v>
      </c>
      <c r="E15" s="17">
        <v>104</v>
      </c>
      <c r="F15" s="18">
        <f t="shared" si="0"/>
        <v>1</v>
      </c>
      <c r="G15" s="17">
        <v>104</v>
      </c>
      <c r="H15" s="18">
        <f t="shared" si="1"/>
        <v>1</v>
      </c>
      <c r="I15" s="16">
        <v>0</v>
      </c>
      <c r="J15" s="16">
        <v>0</v>
      </c>
      <c r="K15" s="18">
        <f t="shared" si="2"/>
        <v>0</v>
      </c>
      <c r="L15" s="16">
        <v>0</v>
      </c>
      <c r="M15" s="18">
        <f t="shared" si="3"/>
        <v>1</v>
      </c>
      <c r="N15" s="16">
        <v>2</v>
      </c>
      <c r="O15" s="18">
        <f t="shared" si="4"/>
        <v>0.0192307692307692</v>
      </c>
      <c r="P15" s="41">
        <f t="shared" si="5"/>
        <v>100</v>
      </c>
      <c r="Q15" s="65" t="s">
        <v>20</v>
      </c>
    </row>
    <row r="16" ht="19" customHeight="1" spans="1:17">
      <c r="A16" s="14" t="s">
        <v>43</v>
      </c>
      <c r="B16" s="15" t="s">
        <v>44</v>
      </c>
      <c r="C16" s="16">
        <v>142</v>
      </c>
      <c r="D16" s="17">
        <v>144</v>
      </c>
      <c r="E16" s="17">
        <v>144</v>
      </c>
      <c r="F16" s="18">
        <f t="shared" si="0"/>
        <v>1</v>
      </c>
      <c r="G16" s="17">
        <v>144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4</v>
      </c>
      <c r="O16" s="18">
        <f t="shared" si="4"/>
        <v>0.0277777777777778</v>
      </c>
      <c r="P16" s="41">
        <f t="shared" si="5"/>
        <v>100</v>
      </c>
      <c r="Q16" s="65" t="s">
        <v>20</v>
      </c>
    </row>
    <row r="17" ht="19" customHeight="1" spans="1:17">
      <c r="A17" s="14" t="s">
        <v>45</v>
      </c>
      <c r="B17" s="15" t="s">
        <v>46</v>
      </c>
      <c r="C17" s="16">
        <v>109</v>
      </c>
      <c r="D17" s="17">
        <v>109</v>
      </c>
      <c r="E17" s="17">
        <v>109</v>
      </c>
      <c r="F17" s="18">
        <f t="shared" si="0"/>
        <v>1</v>
      </c>
      <c r="G17" s="17">
        <v>108</v>
      </c>
      <c r="H17" s="18">
        <f t="shared" si="1"/>
        <v>0.990825688073395</v>
      </c>
      <c r="I17" s="16">
        <v>1</v>
      </c>
      <c r="J17" s="16">
        <v>0</v>
      </c>
      <c r="K17" s="18">
        <f t="shared" si="2"/>
        <v>0</v>
      </c>
      <c r="L17" s="16">
        <v>3</v>
      </c>
      <c r="M17" s="18">
        <f t="shared" si="3"/>
        <v>0.972477064220184</v>
      </c>
      <c r="N17" s="16">
        <v>19</v>
      </c>
      <c r="O17" s="18">
        <f t="shared" si="4"/>
        <v>0.174311926605505</v>
      </c>
      <c r="P17" s="41">
        <f t="shared" si="5"/>
        <v>98.5321100917431</v>
      </c>
      <c r="Q17" s="65" t="s">
        <v>20</v>
      </c>
    </row>
    <row r="18" ht="19" customHeight="1" spans="1:17">
      <c r="A18" s="14" t="s">
        <v>47</v>
      </c>
      <c r="B18" s="15" t="s">
        <v>48</v>
      </c>
      <c r="C18" s="16">
        <v>115</v>
      </c>
      <c r="D18" s="17">
        <v>109</v>
      </c>
      <c r="E18" s="17">
        <v>109</v>
      </c>
      <c r="F18" s="18">
        <f t="shared" si="0"/>
        <v>1</v>
      </c>
      <c r="G18" s="17">
        <v>109</v>
      </c>
      <c r="H18" s="18">
        <f t="shared" si="1"/>
        <v>1</v>
      </c>
      <c r="I18" s="16">
        <v>0</v>
      </c>
      <c r="J18" s="16">
        <v>0</v>
      </c>
      <c r="K18" s="18">
        <f t="shared" si="2"/>
        <v>0</v>
      </c>
      <c r="L18" s="16">
        <v>0</v>
      </c>
      <c r="M18" s="18">
        <f t="shared" si="3"/>
        <v>1</v>
      </c>
      <c r="N18" s="16">
        <v>1</v>
      </c>
      <c r="O18" s="18">
        <f t="shared" si="4"/>
        <v>0.00917431192660551</v>
      </c>
      <c r="P18" s="41">
        <f t="shared" si="5"/>
        <v>100</v>
      </c>
      <c r="Q18" s="65" t="s">
        <v>20</v>
      </c>
    </row>
    <row r="19" ht="19" customHeight="1" spans="1:17">
      <c r="A19" s="14" t="s">
        <v>49</v>
      </c>
      <c r="B19" s="15" t="s">
        <v>50</v>
      </c>
      <c r="C19" s="16">
        <v>78</v>
      </c>
      <c r="D19" s="17">
        <v>76</v>
      </c>
      <c r="E19" s="17">
        <v>76</v>
      </c>
      <c r="F19" s="18">
        <f t="shared" si="0"/>
        <v>1</v>
      </c>
      <c r="G19" s="17">
        <v>76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16">
        <v>1</v>
      </c>
      <c r="M19" s="18">
        <f t="shared" si="3"/>
        <v>0.986842105263158</v>
      </c>
      <c r="N19" s="16">
        <v>5</v>
      </c>
      <c r="O19" s="18">
        <f t="shared" si="4"/>
        <v>0.0657894736842105</v>
      </c>
      <c r="P19" s="41">
        <f t="shared" si="5"/>
        <v>99.4736842105263</v>
      </c>
      <c r="Q19" s="65" t="s">
        <v>20</v>
      </c>
    </row>
    <row r="20" ht="19" customHeight="1" spans="1:17">
      <c r="A20" s="14" t="s">
        <v>51</v>
      </c>
      <c r="B20" s="15" t="s">
        <v>52</v>
      </c>
      <c r="C20" s="16">
        <v>26</v>
      </c>
      <c r="D20" s="17">
        <v>28</v>
      </c>
      <c r="E20" s="17">
        <v>28</v>
      </c>
      <c r="F20" s="18">
        <f t="shared" ref="F20:F53" si="6">IFERROR(E20/D20,"")</f>
        <v>1</v>
      </c>
      <c r="G20" s="17">
        <v>28</v>
      </c>
      <c r="H20" s="18">
        <f t="shared" ref="H20:H53" si="7">IFERROR(G20/D20,"")</f>
        <v>1</v>
      </c>
      <c r="I20" s="16">
        <v>0</v>
      </c>
      <c r="J20" s="16">
        <v>0</v>
      </c>
      <c r="K20" s="18">
        <f t="shared" ref="K20:K53" si="8">IFERROR(J20/D20,"")</f>
        <v>0</v>
      </c>
      <c r="L20" s="16">
        <v>0</v>
      </c>
      <c r="M20" s="18">
        <f t="shared" ref="M20:M53" si="9">IFERROR((D20-L20)/D20,"")</f>
        <v>1</v>
      </c>
      <c r="N20" s="16">
        <v>3</v>
      </c>
      <c r="O20" s="18">
        <f t="shared" ref="O20:O53" si="10">IFERROR(N20/D20,"")</f>
        <v>0.107142857142857</v>
      </c>
      <c r="P20" s="41">
        <f t="shared" si="5"/>
        <v>100</v>
      </c>
      <c r="Q20" s="65" t="s">
        <v>20</v>
      </c>
    </row>
    <row r="21" ht="19" customHeight="1" spans="1:17">
      <c r="A21" s="14" t="s">
        <v>53</v>
      </c>
      <c r="B21" s="15" t="s">
        <v>54</v>
      </c>
      <c r="C21" s="16">
        <v>39</v>
      </c>
      <c r="D21" s="17">
        <v>39</v>
      </c>
      <c r="E21" s="17">
        <v>39</v>
      </c>
      <c r="F21" s="18">
        <f t="shared" si="6"/>
        <v>1</v>
      </c>
      <c r="G21" s="17">
        <v>39</v>
      </c>
      <c r="H21" s="18">
        <f t="shared" si="7"/>
        <v>1</v>
      </c>
      <c r="I21" s="16">
        <v>0</v>
      </c>
      <c r="J21" s="16">
        <v>0</v>
      </c>
      <c r="K21" s="18">
        <f t="shared" si="8"/>
        <v>0</v>
      </c>
      <c r="L21" s="16">
        <v>0</v>
      </c>
      <c r="M21" s="18">
        <f t="shared" si="9"/>
        <v>1</v>
      </c>
      <c r="N21" s="16">
        <v>0</v>
      </c>
      <c r="O21" s="18">
        <f t="shared" si="10"/>
        <v>0</v>
      </c>
      <c r="P21" s="41">
        <f t="shared" si="5"/>
        <v>100</v>
      </c>
      <c r="Q21" s="65" t="s">
        <v>20</v>
      </c>
    </row>
    <row r="22" ht="19" customHeight="1" spans="1:17">
      <c r="A22" s="14" t="s">
        <v>55</v>
      </c>
      <c r="B22" s="15" t="s">
        <v>56</v>
      </c>
      <c r="C22" s="16">
        <v>158</v>
      </c>
      <c r="D22" s="17">
        <v>158</v>
      </c>
      <c r="E22" s="17">
        <v>158</v>
      </c>
      <c r="F22" s="18">
        <f t="shared" si="6"/>
        <v>1</v>
      </c>
      <c r="G22" s="17">
        <v>155</v>
      </c>
      <c r="H22" s="18">
        <f t="shared" si="7"/>
        <v>0.981012658227848</v>
      </c>
      <c r="I22" s="16">
        <v>3</v>
      </c>
      <c r="J22" s="16">
        <v>0</v>
      </c>
      <c r="K22" s="18">
        <f t="shared" si="8"/>
        <v>0</v>
      </c>
      <c r="L22" s="16">
        <v>3</v>
      </c>
      <c r="M22" s="18">
        <f t="shared" si="9"/>
        <v>0.981012658227848</v>
      </c>
      <c r="N22" s="16">
        <v>30</v>
      </c>
      <c r="O22" s="18">
        <f t="shared" si="10"/>
        <v>0.189873417721519</v>
      </c>
      <c r="P22" s="41">
        <f t="shared" si="5"/>
        <v>98.4810126582279</v>
      </c>
      <c r="Q22" s="65" t="s">
        <v>20</v>
      </c>
    </row>
    <row r="23" ht="19" customHeight="1" spans="1:17">
      <c r="A23" s="14" t="s">
        <v>57</v>
      </c>
      <c r="B23" s="15" t="s">
        <v>58</v>
      </c>
      <c r="C23" s="16">
        <v>51</v>
      </c>
      <c r="D23" s="17">
        <v>52</v>
      </c>
      <c r="E23" s="17">
        <v>52</v>
      </c>
      <c r="F23" s="18">
        <f t="shared" si="6"/>
        <v>1</v>
      </c>
      <c r="G23" s="17">
        <v>52</v>
      </c>
      <c r="H23" s="18">
        <f t="shared" si="7"/>
        <v>1</v>
      </c>
      <c r="I23" s="16">
        <v>0</v>
      </c>
      <c r="J23" s="16">
        <v>0</v>
      </c>
      <c r="K23" s="18">
        <f t="shared" si="8"/>
        <v>0</v>
      </c>
      <c r="L23" s="16">
        <v>0</v>
      </c>
      <c r="M23" s="18">
        <f t="shared" si="9"/>
        <v>1</v>
      </c>
      <c r="N23" s="16">
        <v>7</v>
      </c>
      <c r="O23" s="18">
        <f t="shared" si="10"/>
        <v>0.134615384615385</v>
      </c>
      <c r="P23" s="41">
        <f t="shared" si="5"/>
        <v>100</v>
      </c>
      <c r="Q23" s="65" t="s">
        <v>20</v>
      </c>
    </row>
    <row r="24" ht="19" customHeight="1" spans="1:17">
      <c r="A24" s="14" t="s">
        <v>59</v>
      </c>
      <c r="B24" s="15" t="s">
        <v>60</v>
      </c>
      <c r="C24" s="16">
        <v>132</v>
      </c>
      <c r="D24" s="17">
        <v>129</v>
      </c>
      <c r="E24" s="17">
        <v>129</v>
      </c>
      <c r="F24" s="18">
        <f t="shared" si="6"/>
        <v>1</v>
      </c>
      <c r="G24" s="17">
        <v>129</v>
      </c>
      <c r="H24" s="18">
        <f t="shared" si="7"/>
        <v>1</v>
      </c>
      <c r="I24" s="16">
        <v>0</v>
      </c>
      <c r="J24" s="16">
        <v>1</v>
      </c>
      <c r="K24" s="18">
        <f t="shared" si="8"/>
        <v>0.00775193798449612</v>
      </c>
      <c r="L24" s="16">
        <v>1</v>
      </c>
      <c r="M24" s="18">
        <f t="shared" si="9"/>
        <v>0.992248062015504</v>
      </c>
      <c r="N24" s="16">
        <v>14</v>
      </c>
      <c r="O24" s="18">
        <f t="shared" si="10"/>
        <v>0.108527131782946</v>
      </c>
      <c r="P24" s="41">
        <f t="shared" si="5"/>
        <v>99.5348837209302</v>
      </c>
      <c r="Q24" s="65" t="s">
        <v>20</v>
      </c>
    </row>
    <row r="25" ht="19" customHeight="1" spans="1:17">
      <c r="A25" s="14" t="s">
        <v>61</v>
      </c>
      <c r="B25" s="15" t="s">
        <v>62</v>
      </c>
      <c r="C25" s="16">
        <v>148</v>
      </c>
      <c r="D25" s="17">
        <v>149</v>
      </c>
      <c r="E25" s="17">
        <v>149</v>
      </c>
      <c r="F25" s="18">
        <f t="shared" si="6"/>
        <v>1</v>
      </c>
      <c r="G25" s="17">
        <v>149</v>
      </c>
      <c r="H25" s="18">
        <f t="shared" si="7"/>
        <v>1</v>
      </c>
      <c r="I25" s="16">
        <v>0</v>
      </c>
      <c r="J25" s="16">
        <v>1</v>
      </c>
      <c r="K25" s="18">
        <f t="shared" si="8"/>
        <v>0.00671140939597315</v>
      </c>
      <c r="L25" s="16">
        <v>1</v>
      </c>
      <c r="M25" s="18">
        <f t="shared" si="9"/>
        <v>0.993288590604027</v>
      </c>
      <c r="N25" s="16">
        <v>4</v>
      </c>
      <c r="O25" s="18">
        <f t="shared" si="10"/>
        <v>0.0268456375838926</v>
      </c>
      <c r="P25" s="41">
        <f t="shared" si="5"/>
        <v>99.5973154362416</v>
      </c>
      <c r="Q25" s="65" t="s">
        <v>20</v>
      </c>
    </row>
    <row r="26" ht="19" customHeight="1" spans="1:17">
      <c r="A26" s="14" t="s">
        <v>63</v>
      </c>
      <c r="B26" s="15" t="s">
        <v>64</v>
      </c>
      <c r="C26" s="16">
        <v>39</v>
      </c>
      <c r="D26" s="17">
        <v>40</v>
      </c>
      <c r="E26" s="17">
        <v>40</v>
      </c>
      <c r="F26" s="18">
        <f t="shared" si="6"/>
        <v>1</v>
      </c>
      <c r="G26" s="17">
        <v>39</v>
      </c>
      <c r="H26" s="18">
        <f t="shared" si="7"/>
        <v>0.975</v>
      </c>
      <c r="I26" s="16">
        <v>1</v>
      </c>
      <c r="J26" s="16">
        <v>0</v>
      </c>
      <c r="K26" s="18">
        <f t="shared" si="8"/>
        <v>0</v>
      </c>
      <c r="L26" s="16">
        <v>0</v>
      </c>
      <c r="M26" s="18">
        <f t="shared" si="9"/>
        <v>1</v>
      </c>
      <c r="N26" s="16">
        <v>6</v>
      </c>
      <c r="O26" s="18">
        <f t="shared" si="10"/>
        <v>0.15</v>
      </c>
      <c r="P26" s="41">
        <f t="shared" si="5"/>
        <v>99</v>
      </c>
      <c r="Q26" s="65" t="s">
        <v>20</v>
      </c>
    </row>
    <row r="27" ht="19" customHeight="1" spans="1:17">
      <c r="A27" s="14" t="s">
        <v>65</v>
      </c>
      <c r="B27" s="15" t="s">
        <v>66</v>
      </c>
      <c r="C27" s="16">
        <v>19</v>
      </c>
      <c r="D27" s="17">
        <v>19</v>
      </c>
      <c r="E27" s="17">
        <v>19</v>
      </c>
      <c r="F27" s="18">
        <f t="shared" si="6"/>
        <v>1</v>
      </c>
      <c r="G27" s="17">
        <v>18</v>
      </c>
      <c r="H27" s="18">
        <f t="shared" si="7"/>
        <v>0.947368421052632</v>
      </c>
      <c r="I27" s="16">
        <v>1</v>
      </c>
      <c r="J27" s="16">
        <v>0</v>
      </c>
      <c r="K27" s="18">
        <f t="shared" si="8"/>
        <v>0</v>
      </c>
      <c r="L27" s="16">
        <v>0</v>
      </c>
      <c r="M27" s="18">
        <f t="shared" si="9"/>
        <v>1</v>
      </c>
      <c r="N27" s="16">
        <v>7</v>
      </c>
      <c r="O27" s="18">
        <f t="shared" si="10"/>
        <v>0.368421052631579</v>
      </c>
      <c r="P27" s="41">
        <f t="shared" si="5"/>
        <v>97.8947368421053</v>
      </c>
      <c r="Q27" s="65" t="s">
        <v>20</v>
      </c>
    </row>
    <row r="28" ht="19" customHeight="1" spans="1:17">
      <c r="A28" s="14" t="s">
        <v>67</v>
      </c>
      <c r="B28" s="15" t="s">
        <v>68</v>
      </c>
      <c r="C28" s="16">
        <v>13</v>
      </c>
      <c r="D28" s="17">
        <v>13</v>
      </c>
      <c r="E28" s="17">
        <v>13</v>
      </c>
      <c r="F28" s="18">
        <f t="shared" si="6"/>
        <v>1</v>
      </c>
      <c r="G28" s="17">
        <v>12</v>
      </c>
      <c r="H28" s="18">
        <f t="shared" si="7"/>
        <v>0.923076923076923</v>
      </c>
      <c r="I28" s="16">
        <v>1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3</v>
      </c>
      <c r="O28" s="18">
        <f t="shared" si="10"/>
        <v>0.230769230769231</v>
      </c>
      <c r="P28" s="41">
        <f t="shared" si="5"/>
        <v>96.9230769230769</v>
      </c>
      <c r="Q28" s="65" t="s">
        <v>20</v>
      </c>
    </row>
    <row r="29" ht="19" customHeight="1" spans="1:17">
      <c r="A29" s="14" t="s">
        <v>69</v>
      </c>
      <c r="B29" s="15" t="s">
        <v>70</v>
      </c>
      <c r="C29" s="16">
        <v>9</v>
      </c>
      <c r="D29" s="17">
        <v>9</v>
      </c>
      <c r="E29" s="17">
        <v>9</v>
      </c>
      <c r="F29" s="18">
        <f t="shared" si="6"/>
        <v>1</v>
      </c>
      <c r="G29" s="17">
        <v>9</v>
      </c>
      <c r="H29" s="18">
        <f t="shared" si="7"/>
        <v>1</v>
      </c>
      <c r="I29" s="16">
        <v>0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0</v>
      </c>
      <c r="O29" s="18">
        <f t="shared" si="10"/>
        <v>0</v>
      </c>
      <c r="P29" s="41">
        <f t="shared" si="5"/>
        <v>100</v>
      </c>
      <c r="Q29" s="65" t="s">
        <v>20</v>
      </c>
    </row>
    <row r="30" ht="19" customHeight="1" spans="1:17">
      <c r="A30" s="14" t="s">
        <v>71</v>
      </c>
      <c r="B30" s="15" t="s">
        <v>72</v>
      </c>
      <c r="C30" s="16">
        <v>46</v>
      </c>
      <c r="D30" s="17">
        <v>44</v>
      </c>
      <c r="E30" s="17">
        <v>44</v>
      </c>
      <c r="F30" s="18">
        <f t="shared" si="6"/>
        <v>1</v>
      </c>
      <c r="G30" s="17">
        <v>44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1</v>
      </c>
      <c r="M30" s="18">
        <f t="shared" si="9"/>
        <v>0.977272727272727</v>
      </c>
      <c r="N30" s="16">
        <v>0</v>
      </c>
      <c r="O30" s="18">
        <f t="shared" si="10"/>
        <v>0</v>
      </c>
      <c r="P30" s="41">
        <f t="shared" si="5"/>
        <v>99.0909090909091</v>
      </c>
      <c r="Q30" s="65" t="s">
        <v>20</v>
      </c>
    </row>
    <row r="31" ht="19" customHeight="1" spans="1:17">
      <c r="A31" s="14" t="s">
        <v>73</v>
      </c>
      <c r="B31" s="15" t="s">
        <v>74</v>
      </c>
      <c r="C31" s="16">
        <v>23</v>
      </c>
      <c r="D31" s="17">
        <v>23</v>
      </c>
      <c r="E31" s="17">
        <v>23</v>
      </c>
      <c r="F31" s="18">
        <f t="shared" si="6"/>
        <v>1</v>
      </c>
      <c r="G31" s="17">
        <v>23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0</v>
      </c>
      <c r="M31" s="18">
        <f t="shared" si="9"/>
        <v>1</v>
      </c>
      <c r="N31" s="16">
        <v>2</v>
      </c>
      <c r="O31" s="18">
        <f t="shared" si="10"/>
        <v>0.0869565217391304</v>
      </c>
      <c r="P31" s="41">
        <f t="shared" si="5"/>
        <v>100</v>
      </c>
      <c r="Q31" s="65" t="s">
        <v>20</v>
      </c>
    </row>
    <row r="32" ht="19" customHeight="1" spans="1:17">
      <c r="A32" s="14" t="s">
        <v>75</v>
      </c>
      <c r="B32" s="15" t="s">
        <v>76</v>
      </c>
      <c r="C32" s="16">
        <v>39</v>
      </c>
      <c r="D32" s="17">
        <v>38</v>
      </c>
      <c r="E32" s="17">
        <v>38</v>
      </c>
      <c r="F32" s="18">
        <f t="shared" si="6"/>
        <v>1</v>
      </c>
      <c r="G32" s="17">
        <v>38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1</v>
      </c>
      <c r="M32" s="18">
        <f t="shared" si="9"/>
        <v>0.973684210526316</v>
      </c>
      <c r="N32" s="16">
        <v>4</v>
      </c>
      <c r="O32" s="18">
        <f t="shared" si="10"/>
        <v>0.105263157894737</v>
      </c>
      <c r="P32" s="41">
        <f t="shared" si="5"/>
        <v>98.9473684210526</v>
      </c>
      <c r="Q32" s="65" t="s">
        <v>20</v>
      </c>
    </row>
    <row r="33" ht="19" customHeight="1" spans="1:17">
      <c r="A33" s="14" t="s">
        <v>77</v>
      </c>
      <c r="B33" s="15" t="s">
        <v>78</v>
      </c>
      <c r="C33" s="16">
        <v>14</v>
      </c>
      <c r="D33" s="17">
        <v>14</v>
      </c>
      <c r="E33" s="17">
        <v>14</v>
      </c>
      <c r="F33" s="18">
        <f t="shared" si="6"/>
        <v>1</v>
      </c>
      <c r="G33" s="17">
        <v>14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1</v>
      </c>
      <c r="M33" s="18">
        <f t="shared" si="9"/>
        <v>0.928571428571429</v>
      </c>
      <c r="N33" s="16">
        <v>5</v>
      </c>
      <c r="O33" s="18">
        <f t="shared" si="10"/>
        <v>0.357142857142857</v>
      </c>
      <c r="P33" s="41">
        <f t="shared" si="5"/>
        <v>97.1428571428571</v>
      </c>
      <c r="Q33" s="65" t="s">
        <v>20</v>
      </c>
    </row>
    <row r="34" ht="19" customHeight="1" spans="1:17">
      <c r="A34" s="14" t="s">
        <v>79</v>
      </c>
      <c r="B34" s="15" t="s">
        <v>80</v>
      </c>
      <c r="C34" s="16">
        <v>7</v>
      </c>
      <c r="D34" s="17">
        <v>6</v>
      </c>
      <c r="E34" s="17">
        <v>6</v>
      </c>
      <c r="F34" s="18">
        <f t="shared" si="6"/>
        <v>1</v>
      </c>
      <c r="G34" s="17">
        <v>6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0</v>
      </c>
      <c r="M34" s="18">
        <f t="shared" si="9"/>
        <v>1</v>
      </c>
      <c r="N34" s="16">
        <v>2</v>
      </c>
      <c r="O34" s="18">
        <f t="shared" si="10"/>
        <v>0.333333333333333</v>
      </c>
      <c r="P34" s="41">
        <f t="shared" si="5"/>
        <v>100</v>
      </c>
      <c r="Q34" s="65" t="s">
        <v>20</v>
      </c>
    </row>
    <row r="35" ht="19" customHeight="1" spans="1:17">
      <c r="A35" s="14" t="s">
        <v>81</v>
      </c>
      <c r="B35" s="15" t="s">
        <v>82</v>
      </c>
      <c r="C35" s="16">
        <v>10</v>
      </c>
      <c r="D35" s="17">
        <v>10</v>
      </c>
      <c r="E35" s="17">
        <v>10</v>
      </c>
      <c r="F35" s="18">
        <f t="shared" si="6"/>
        <v>1</v>
      </c>
      <c r="G35" s="17">
        <v>10</v>
      </c>
      <c r="H35" s="18">
        <f t="shared" si="7"/>
        <v>1</v>
      </c>
      <c r="I35" s="16">
        <v>0</v>
      </c>
      <c r="J35" s="16">
        <v>0</v>
      </c>
      <c r="K35" s="18">
        <f t="shared" si="8"/>
        <v>0</v>
      </c>
      <c r="L35" s="16">
        <v>0</v>
      </c>
      <c r="M35" s="18">
        <f t="shared" si="9"/>
        <v>1</v>
      </c>
      <c r="N35" s="16">
        <v>1</v>
      </c>
      <c r="O35" s="18">
        <f t="shared" si="10"/>
        <v>0.1</v>
      </c>
      <c r="P35" s="41">
        <f t="shared" si="5"/>
        <v>100</v>
      </c>
      <c r="Q35" s="65" t="s">
        <v>20</v>
      </c>
    </row>
    <row r="36" ht="19" customHeight="1" spans="1:17">
      <c r="A36" s="14" t="s">
        <v>83</v>
      </c>
      <c r="B36" s="15" t="s">
        <v>84</v>
      </c>
      <c r="C36" s="16">
        <v>56</v>
      </c>
      <c r="D36" s="17">
        <v>55</v>
      </c>
      <c r="E36" s="17">
        <v>55</v>
      </c>
      <c r="F36" s="18">
        <f t="shared" si="6"/>
        <v>1</v>
      </c>
      <c r="G36" s="17">
        <v>55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4</v>
      </c>
      <c r="O36" s="18">
        <f t="shared" si="10"/>
        <v>0.0727272727272727</v>
      </c>
      <c r="P36" s="41">
        <f t="shared" si="5"/>
        <v>100</v>
      </c>
      <c r="Q36" s="65" t="s">
        <v>20</v>
      </c>
    </row>
    <row r="37" ht="19" customHeight="1" spans="1:17">
      <c r="A37" s="14" t="s">
        <v>85</v>
      </c>
      <c r="B37" s="15" t="s">
        <v>86</v>
      </c>
      <c r="C37" s="16">
        <v>5</v>
      </c>
      <c r="D37" s="17">
        <v>5</v>
      </c>
      <c r="E37" s="17">
        <v>5</v>
      </c>
      <c r="F37" s="18">
        <f t="shared" si="6"/>
        <v>1</v>
      </c>
      <c r="G37" s="17">
        <v>5</v>
      </c>
      <c r="H37" s="18">
        <f t="shared" si="7"/>
        <v>1</v>
      </c>
      <c r="I37" s="16">
        <v>0</v>
      </c>
      <c r="J37" s="16">
        <v>0</v>
      </c>
      <c r="K37" s="18">
        <f t="shared" si="8"/>
        <v>0</v>
      </c>
      <c r="L37" s="16">
        <v>0</v>
      </c>
      <c r="M37" s="18">
        <f t="shared" si="9"/>
        <v>1</v>
      </c>
      <c r="N37" s="16">
        <v>0</v>
      </c>
      <c r="O37" s="18">
        <f t="shared" si="10"/>
        <v>0</v>
      </c>
      <c r="P37" s="41">
        <f t="shared" si="5"/>
        <v>100</v>
      </c>
      <c r="Q37" s="65" t="s">
        <v>20</v>
      </c>
    </row>
    <row r="38" ht="19" customHeight="1" spans="1:17">
      <c r="A38" s="14" t="s">
        <v>87</v>
      </c>
      <c r="B38" s="15" t="s">
        <v>88</v>
      </c>
      <c r="C38" s="16">
        <v>22</v>
      </c>
      <c r="D38" s="17">
        <v>23</v>
      </c>
      <c r="E38" s="17">
        <v>23</v>
      </c>
      <c r="F38" s="18">
        <f t="shared" si="6"/>
        <v>1</v>
      </c>
      <c r="G38" s="17">
        <v>23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0</v>
      </c>
      <c r="O38" s="18">
        <f t="shared" si="10"/>
        <v>0</v>
      </c>
      <c r="P38" s="41">
        <f t="shared" si="5"/>
        <v>100</v>
      </c>
      <c r="Q38" s="65" t="s">
        <v>20</v>
      </c>
    </row>
    <row r="39" ht="19" customHeight="1" spans="1:17">
      <c r="A39" s="14" t="s">
        <v>89</v>
      </c>
      <c r="B39" s="15" t="s">
        <v>90</v>
      </c>
      <c r="C39" s="16">
        <v>21</v>
      </c>
      <c r="D39" s="17">
        <v>23</v>
      </c>
      <c r="E39" s="17">
        <v>23</v>
      </c>
      <c r="F39" s="18">
        <f t="shared" si="6"/>
        <v>1</v>
      </c>
      <c r="G39" s="17">
        <v>23</v>
      </c>
      <c r="H39" s="18">
        <f t="shared" si="7"/>
        <v>1</v>
      </c>
      <c r="I39" s="16">
        <v>0</v>
      </c>
      <c r="J39" s="16">
        <v>1</v>
      </c>
      <c r="K39" s="18">
        <f t="shared" si="8"/>
        <v>0.0434782608695652</v>
      </c>
      <c r="L39" s="16">
        <v>0</v>
      </c>
      <c r="M39" s="18">
        <f t="shared" si="9"/>
        <v>1</v>
      </c>
      <c r="N39" s="16">
        <v>1</v>
      </c>
      <c r="O39" s="18">
        <f t="shared" si="10"/>
        <v>0.0434782608695652</v>
      </c>
      <c r="P39" s="41">
        <f t="shared" si="5"/>
        <v>99.1304347826087</v>
      </c>
      <c r="Q39" s="65" t="s">
        <v>20</v>
      </c>
    </row>
    <row r="40" ht="19" customHeight="1" spans="1:17">
      <c r="A40" s="14" t="s">
        <v>91</v>
      </c>
      <c r="B40" s="15" t="s">
        <v>92</v>
      </c>
      <c r="C40" s="16">
        <v>56</v>
      </c>
      <c r="D40" s="17">
        <v>57</v>
      </c>
      <c r="E40" s="17">
        <v>57</v>
      </c>
      <c r="F40" s="18">
        <f t="shared" si="6"/>
        <v>1</v>
      </c>
      <c r="G40" s="17">
        <v>57</v>
      </c>
      <c r="H40" s="18">
        <f t="shared" si="7"/>
        <v>1</v>
      </c>
      <c r="I40" s="16">
        <v>0</v>
      </c>
      <c r="J40" s="16">
        <v>0</v>
      </c>
      <c r="K40" s="18">
        <f t="shared" si="8"/>
        <v>0</v>
      </c>
      <c r="L40" s="16">
        <v>0</v>
      </c>
      <c r="M40" s="18">
        <f t="shared" si="9"/>
        <v>1</v>
      </c>
      <c r="N40" s="16">
        <v>8</v>
      </c>
      <c r="O40" s="18">
        <f t="shared" si="10"/>
        <v>0.140350877192982</v>
      </c>
      <c r="P40" s="41">
        <f t="shared" si="5"/>
        <v>100</v>
      </c>
      <c r="Q40" s="65" t="s">
        <v>20</v>
      </c>
    </row>
    <row r="41" ht="19" customHeight="1" spans="1:17">
      <c r="A41" s="14" t="s">
        <v>93</v>
      </c>
      <c r="B41" s="15" t="s">
        <v>94</v>
      </c>
      <c r="C41" s="16">
        <v>43</v>
      </c>
      <c r="D41" s="17">
        <v>42</v>
      </c>
      <c r="E41" s="17">
        <v>42</v>
      </c>
      <c r="F41" s="18">
        <f t="shared" si="6"/>
        <v>1</v>
      </c>
      <c r="G41" s="17">
        <v>42</v>
      </c>
      <c r="H41" s="18">
        <f t="shared" si="7"/>
        <v>1</v>
      </c>
      <c r="I41" s="16">
        <v>0</v>
      </c>
      <c r="J41" s="16">
        <v>0</v>
      </c>
      <c r="K41" s="18">
        <f t="shared" si="8"/>
        <v>0</v>
      </c>
      <c r="L41" s="16">
        <v>1</v>
      </c>
      <c r="M41" s="18">
        <f t="shared" si="9"/>
        <v>0.976190476190476</v>
      </c>
      <c r="N41" s="16">
        <v>6</v>
      </c>
      <c r="O41" s="18">
        <f t="shared" si="10"/>
        <v>0.142857142857143</v>
      </c>
      <c r="P41" s="41">
        <f t="shared" si="5"/>
        <v>99.047619047619</v>
      </c>
      <c r="Q41" s="65" t="s">
        <v>20</v>
      </c>
    </row>
    <row r="42" ht="19" customHeight="1" spans="1:17">
      <c r="A42" s="14" t="s">
        <v>95</v>
      </c>
      <c r="B42" s="15" t="s">
        <v>96</v>
      </c>
      <c r="C42" s="16">
        <v>12</v>
      </c>
      <c r="D42" s="17">
        <v>12</v>
      </c>
      <c r="E42" s="17">
        <v>12</v>
      </c>
      <c r="F42" s="18">
        <f t="shared" si="6"/>
        <v>1</v>
      </c>
      <c r="G42" s="17">
        <v>11</v>
      </c>
      <c r="H42" s="18">
        <f t="shared" si="7"/>
        <v>0.916666666666667</v>
      </c>
      <c r="I42" s="16">
        <v>1</v>
      </c>
      <c r="J42" s="16">
        <v>0</v>
      </c>
      <c r="K42" s="18">
        <f t="shared" si="8"/>
        <v>0</v>
      </c>
      <c r="L42" s="16">
        <v>0</v>
      </c>
      <c r="M42" s="18">
        <f t="shared" si="9"/>
        <v>1</v>
      </c>
      <c r="N42" s="16">
        <v>3</v>
      </c>
      <c r="O42" s="18">
        <f t="shared" si="10"/>
        <v>0.25</v>
      </c>
      <c r="P42" s="41">
        <f t="shared" si="5"/>
        <v>96.6666666666667</v>
      </c>
      <c r="Q42" s="65" t="s">
        <v>20</v>
      </c>
    </row>
    <row r="43" ht="19" customHeight="1" spans="1:17">
      <c r="A43" s="14" t="s">
        <v>97</v>
      </c>
      <c r="B43" s="15" t="s">
        <v>98</v>
      </c>
      <c r="C43" s="16">
        <v>5</v>
      </c>
      <c r="D43" s="17">
        <v>5</v>
      </c>
      <c r="E43" s="17">
        <v>5</v>
      </c>
      <c r="F43" s="18">
        <f t="shared" si="6"/>
        <v>1</v>
      </c>
      <c r="G43" s="17">
        <v>5</v>
      </c>
      <c r="H43" s="18">
        <f t="shared" si="7"/>
        <v>1</v>
      </c>
      <c r="I43" s="16">
        <v>0</v>
      </c>
      <c r="J43" s="16">
        <v>0</v>
      </c>
      <c r="K43" s="18">
        <f t="shared" si="8"/>
        <v>0</v>
      </c>
      <c r="L43" s="16">
        <v>0</v>
      </c>
      <c r="M43" s="18">
        <f t="shared" si="9"/>
        <v>1</v>
      </c>
      <c r="N43" s="16">
        <v>0</v>
      </c>
      <c r="O43" s="18">
        <f t="shared" si="10"/>
        <v>0</v>
      </c>
      <c r="P43" s="41">
        <f t="shared" si="5"/>
        <v>100</v>
      </c>
      <c r="Q43" s="65" t="s">
        <v>20</v>
      </c>
    </row>
    <row r="44" ht="19" customHeight="1" spans="1:17">
      <c r="A44" s="14" t="s">
        <v>99</v>
      </c>
      <c r="B44" s="15" t="s">
        <v>100</v>
      </c>
      <c r="C44" s="16">
        <v>23</v>
      </c>
      <c r="D44" s="17">
        <v>21</v>
      </c>
      <c r="E44" s="17">
        <v>21</v>
      </c>
      <c r="F44" s="18">
        <f t="shared" si="6"/>
        <v>1</v>
      </c>
      <c r="G44" s="17">
        <v>21</v>
      </c>
      <c r="H44" s="18">
        <f t="shared" si="7"/>
        <v>1</v>
      </c>
      <c r="I44" s="16">
        <v>0</v>
      </c>
      <c r="J44" s="16">
        <v>0</v>
      </c>
      <c r="K44" s="18">
        <f t="shared" si="8"/>
        <v>0</v>
      </c>
      <c r="L44" s="16">
        <v>1</v>
      </c>
      <c r="M44" s="18">
        <f t="shared" si="9"/>
        <v>0.952380952380952</v>
      </c>
      <c r="N44" s="16">
        <v>6</v>
      </c>
      <c r="O44" s="18">
        <f t="shared" si="10"/>
        <v>0.285714285714286</v>
      </c>
      <c r="P44" s="41">
        <f t="shared" ref="P44:P53" si="11">IFERROR(40*H44+(1-K44)*20+40*M44,"")</f>
        <v>98.0952380952381</v>
      </c>
      <c r="Q44" s="65" t="s">
        <v>20</v>
      </c>
    </row>
    <row r="45" ht="19" customHeight="1" spans="1:17">
      <c r="A45" s="14" t="s">
        <v>101</v>
      </c>
      <c r="B45" s="15" t="s">
        <v>102</v>
      </c>
      <c r="C45" s="16">
        <v>3</v>
      </c>
      <c r="D45" s="17">
        <v>3</v>
      </c>
      <c r="E45" s="17">
        <v>3</v>
      </c>
      <c r="F45" s="18">
        <f t="shared" si="6"/>
        <v>1</v>
      </c>
      <c r="G45" s="17">
        <v>3</v>
      </c>
      <c r="H45" s="18">
        <f t="shared" si="7"/>
        <v>1</v>
      </c>
      <c r="I45" s="16">
        <v>0</v>
      </c>
      <c r="J45" s="16">
        <v>0</v>
      </c>
      <c r="K45" s="18">
        <f t="shared" si="8"/>
        <v>0</v>
      </c>
      <c r="L45" s="16">
        <v>0</v>
      </c>
      <c r="M45" s="18">
        <f t="shared" si="9"/>
        <v>1</v>
      </c>
      <c r="N45" s="16">
        <v>1</v>
      </c>
      <c r="O45" s="18">
        <f t="shared" si="10"/>
        <v>0.333333333333333</v>
      </c>
      <c r="P45" s="41">
        <f t="shared" si="11"/>
        <v>100</v>
      </c>
      <c r="Q45" s="65" t="s">
        <v>20</v>
      </c>
    </row>
    <row r="46" ht="19" customHeight="1" spans="1:17">
      <c r="A46" s="14" t="s">
        <v>103</v>
      </c>
      <c r="B46" s="15" t="s">
        <v>104</v>
      </c>
      <c r="C46" s="16">
        <v>4</v>
      </c>
      <c r="D46" s="17">
        <v>5</v>
      </c>
      <c r="E46" s="17">
        <v>5</v>
      </c>
      <c r="F46" s="18">
        <f t="shared" si="6"/>
        <v>1</v>
      </c>
      <c r="G46" s="17">
        <v>5</v>
      </c>
      <c r="H46" s="18">
        <f t="shared" si="7"/>
        <v>1</v>
      </c>
      <c r="I46" s="16">
        <v>0</v>
      </c>
      <c r="J46" s="16">
        <v>0</v>
      </c>
      <c r="K46" s="18">
        <f t="shared" si="8"/>
        <v>0</v>
      </c>
      <c r="L46" s="16">
        <v>0</v>
      </c>
      <c r="M46" s="18">
        <f t="shared" si="9"/>
        <v>1</v>
      </c>
      <c r="N46" s="16">
        <v>0</v>
      </c>
      <c r="O46" s="18">
        <f t="shared" si="10"/>
        <v>0</v>
      </c>
      <c r="P46" s="41">
        <f t="shared" si="11"/>
        <v>100</v>
      </c>
      <c r="Q46" s="65" t="s">
        <v>20</v>
      </c>
    </row>
    <row r="47" ht="19" customHeight="1" spans="1:17">
      <c r="A47" s="14" t="s">
        <v>105</v>
      </c>
      <c r="B47" s="15" t="s">
        <v>106</v>
      </c>
      <c r="C47" s="16">
        <v>3</v>
      </c>
      <c r="D47" s="17">
        <v>3</v>
      </c>
      <c r="E47" s="17">
        <v>3</v>
      </c>
      <c r="F47" s="18">
        <f t="shared" si="6"/>
        <v>1</v>
      </c>
      <c r="G47" s="17">
        <v>3</v>
      </c>
      <c r="H47" s="18">
        <f t="shared" si="7"/>
        <v>1</v>
      </c>
      <c r="I47" s="16">
        <v>0</v>
      </c>
      <c r="J47" s="16">
        <v>0</v>
      </c>
      <c r="K47" s="18">
        <f t="shared" si="8"/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41">
        <f t="shared" si="11"/>
        <v>100</v>
      </c>
      <c r="Q47" s="65" t="s">
        <v>20</v>
      </c>
    </row>
    <row r="48" ht="19" customHeight="1" spans="1:17">
      <c r="A48" s="14" t="s">
        <v>107</v>
      </c>
      <c r="B48" s="15" t="s">
        <v>108</v>
      </c>
      <c r="C48" s="16">
        <v>1</v>
      </c>
      <c r="D48" s="17">
        <v>2</v>
      </c>
      <c r="E48" s="17">
        <v>2</v>
      </c>
      <c r="F48" s="18">
        <f t="shared" si="6"/>
        <v>1</v>
      </c>
      <c r="G48" s="17">
        <v>2</v>
      </c>
      <c r="H48" s="18">
        <f t="shared" si="7"/>
        <v>1</v>
      </c>
      <c r="I48" s="16">
        <v>0</v>
      </c>
      <c r="J48" s="16">
        <v>0</v>
      </c>
      <c r="K48" s="18">
        <f t="shared" si="8"/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41">
        <f t="shared" si="11"/>
        <v>100</v>
      </c>
      <c r="Q48" s="65" t="s">
        <v>20</v>
      </c>
    </row>
    <row r="49" ht="19" customHeight="1" spans="1:17">
      <c r="A49" s="14" t="s">
        <v>109</v>
      </c>
      <c r="B49" s="15" t="s">
        <v>110</v>
      </c>
      <c r="C49" s="16">
        <v>10</v>
      </c>
      <c r="D49" s="17">
        <v>11</v>
      </c>
      <c r="E49" s="17">
        <v>11</v>
      </c>
      <c r="F49" s="18">
        <f t="shared" si="6"/>
        <v>1</v>
      </c>
      <c r="G49" s="17">
        <v>11</v>
      </c>
      <c r="H49" s="18">
        <f t="shared" si="7"/>
        <v>1</v>
      </c>
      <c r="I49" s="16">
        <v>0</v>
      </c>
      <c r="J49" s="16">
        <v>0</v>
      </c>
      <c r="K49" s="18">
        <f t="shared" si="8"/>
        <v>0</v>
      </c>
      <c r="L49" s="16">
        <v>0</v>
      </c>
      <c r="M49" s="18">
        <f t="shared" si="9"/>
        <v>1</v>
      </c>
      <c r="N49" s="16">
        <v>0</v>
      </c>
      <c r="O49" s="18">
        <f t="shared" si="10"/>
        <v>0</v>
      </c>
      <c r="P49" s="41">
        <f t="shared" si="11"/>
        <v>100</v>
      </c>
      <c r="Q49" s="65" t="s">
        <v>20</v>
      </c>
    </row>
    <row r="50" ht="19" customHeight="1" spans="1:17">
      <c r="A50" s="14" t="s">
        <v>111</v>
      </c>
      <c r="B50" s="15" t="s">
        <v>112</v>
      </c>
      <c r="C50" s="16">
        <v>0</v>
      </c>
      <c r="D50" s="17">
        <v>1</v>
      </c>
      <c r="E50" s="17">
        <v>1</v>
      </c>
      <c r="F50" s="18">
        <f t="shared" si="6"/>
        <v>1</v>
      </c>
      <c r="G50" s="17">
        <v>1</v>
      </c>
      <c r="H50" s="18">
        <f t="shared" si="7"/>
        <v>1</v>
      </c>
      <c r="I50" s="16">
        <v>0</v>
      </c>
      <c r="J50" s="16">
        <v>0</v>
      </c>
      <c r="K50" s="18">
        <f t="shared" si="8"/>
        <v>0</v>
      </c>
      <c r="L50" s="16">
        <v>0</v>
      </c>
      <c r="M50" s="18">
        <f t="shared" si="9"/>
        <v>1</v>
      </c>
      <c r="N50" s="16">
        <v>0</v>
      </c>
      <c r="O50" s="18">
        <f t="shared" si="10"/>
        <v>0</v>
      </c>
      <c r="P50" s="41">
        <f t="shared" si="11"/>
        <v>100</v>
      </c>
      <c r="Q50" s="65" t="s">
        <v>20</v>
      </c>
    </row>
    <row r="51" ht="19" customHeight="1" spans="1:17">
      <c r="A51" s="14" t="s">
        <v>113</v>
      </c>
      <c r="B51" s="15" t="s">
        <v>114</v>
      </c>
      <c r="C51" s="16">
        <v>2</v>
      </c>
      <c r="D51" s="17">
        <v>2</v>
      </c>
      <c r="E51" s="17">
        <v>2</v>
      </c>
      <c r="F51" s="18">
        <f t="shared" si="6"/>
        <v>1</v>
      </c>
      <c r="G51" s="17">
        <v>2</v>
      </c>
      <c r="H51" s="18">
        <f t="shared" si="7"/>
        <v>1</v>
      </c>
      <c r="I51" s="16">
        <v>0</v>
      </c>
      <c r="J51" s="16">
        <v>0</v>
      </c>
      <c r="K51" s="18">
        <f t="shared" si="8"/>
        <v>0</v>
      </c>
      <c r="L51" s="16">
        <v>0</v>
      </c>
      <c r="M51" s="18">
        <f t="shared" si="9"/>
        <v>1</v>
      </c>
      <c r="N51" s="16">
        <v>0</v>
      </c>
      <c r="O51" s="18">
        <f t="shared" si="10"/>
        <v>0</v>
      </c>
      <c r="P51" s="41">
        <f t="shared" si="11"/>
        <v>100</v>
      </c>
      <c r="Q51" s="65" t="s">
        <v>20</v>
      </c>
    </row>
    <row r="52" ht="19" customHeight="1" spans="1:17">
      <c r="A52" s="62" t="s">
        <v>115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6"/>
    </row>
    <row r="53" ht="19" customHeight="1" spans="1:17">
      <c r="A53" s="14" t="s">
        <v>116</v>
      </c>
      <c r="B53" s="15" t="s">
        <v>117</v>
      </c>
      <c r="C53" s="16">
        <v>0</v>
      </c>
      <c r="D53" s="17">
        <v>0</v>
      </c>
      <c r="E53" s="17">
        <v>0</v>
      </c>
      <c r="F53" s="18" t="str">
        <f>IFERROR(E53/D53,"")</f>
        <v/>
      </c>
      <c r="G53" s="16">
        <v>0</v>
      </c>
      <c r="H53" s="18" t="str">
        <f>IFERROR(G53/D53,"")</f>
        <v/>
      </c>
      <c r="I53" s="16">
        <v>0</v>
      </c>
      <c r="J53" s="16">
        <v>0</v>
      </c>
      <c r="K53" s="18" t="str">
        <f>IFERROR(J53/D53,"")</f>
        <v/>
      </c>
      <c r="L53" s="16">
        <v>0</v>
      </c>
      <c r="M53" s="18" t="str">
        <f>IFERROR((D53-L53)/D53,"")</f>
        <v/>
      </c>
      <c r="N53" s="16">
        <v>0</v>
      </c>
      <c r="O53" s="18" t="str">
        <f>IFERROR(N53/D53,"")</f>
        <v/>
      </c>
      <c r="P53" s="41" t="str">
        <f>IFERROR(40*H53+(1-K53)*20+40*M53,"")</f>
        <v/>
      </c>
      <c r="Q53" s="65"/>
    </row>
    <row r="54" ht="19" customHeight="1" spans="1:17">
      <c r="A54" s="14" t="s">
        <v>118</v>
      </c>
      <c r="B54" s="15" t="s">
        <v>119</v>
      </c>
      <c r="C54" s="16">
        <v>0</v>
      </c>
      <c r="D54" s="17">
        <v>0</v>
      </c>
      <c r="E54" s="17">
        <v>0</v>
      </c>
      <c r="F54" s="18" t="str">
        <f>IFERROR(E54/D54,"")</f>
        <v/>
      </c>
      <c r="G54" s="16"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 t="str">
        <f>IFERROR(N54/D54,"")</f>
        <v/>
      </c>
      <c r="P54" s="41" t="str">
        <f>IFERROR(40*H54+(1-K54)*20+40*M54,"")</f>
        <v/>
      </c>
      <c r="Q54" s="65"/>
    </row>
    <row r="55" ht="19" customHeight="1" spans="1:17">
      <c r="A55" s="64" t="s">
        <v>120</v>
      </c>
      <c r="B55" s="64"/>
      <c r="C55" s="16">
        <f>SUM(C4:C53)</f>
        <v>7811</v>
      </c>
      <c r="D55" s="16">
        <f>SUM(D4:D53)</f>
        <v>7706</v>
      </c>
      <c r="E55" s="16">
        <f>SUM(E4:E53)</f>
        <v>7706</v>
      </c>
      <c r="F55" s="18">
        <f>IFERROR(E55/D55,"")</f>
        <v>1</v>
      </c>
      <c r="G55" s="16">
        <f>SUM(G4:G53)</f>
        <v>7693</v>
      </c>
      <c r="H55" s="18">
        <f>IFERROR(G55/D55,"")</f>
        <v>0.998313002854918</v>
      </c>
      <c r="I55" s="16">
        <f>SUM(I4:I53)</f>
        <v>13</v>
      </c>
      <c r="J55" s="16">
        <f>SUM(J4:J53)</f>
        <v>18</v>
      </c>
      <c r="K55" s="18">
        <f>IFERROR(J55/D55,"")</f>
        <v>0.00233584220088243</v>
      </c>
      <c r="L55" s="16">
        <f>SUM(L4:L54)</f>
        <v>46</v>
      </c>
      <c r="M55" s="18">
        <f>IFERROR((D55-L55)/D55,"")</f>
        <v>0.994030625486634</v>
      </c>
      <c r="N55" s="16">
        <f>SUM(N4:N53)</f>
        <v>503</v>
      </c>
      <c r="O55" s="18">
        <f>IFERROR(N55/D55,"")</f>
        <v>0.0652738126135479</v>
      </c>
      <c r="P55" s="41">
        <f>IFERROR(40*H55+(1-K55)*20+40*M55,"")</f>
        <v>99.6470282896444</v>
      </c>
      <c r="Q55" s="65" t="s">
        <v>20</v>
      </c>
    </row>
    <row r="56" s="4" customFormat="1" ht="19" customHeight="1" spans="1:17">
      <c r="A56" s="56" t="s">
        <v>121</v>
      </c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="4" customFormat="1" ht="19" customHeight="1" spans="1:17">
      <c r="A57" s="58" t="s">
        <v>122</v>
      </c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="4" customFormat="1" ht="19" customHeight="1" spans="1:17">
      <c r="A58" s="58" t="s">
        <v>123</v>
      </c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="4" customFormat="1" ht="19" customHeight="1" spans="1:17">
      <c r="A59" s="58" t="s">
        <v>124</v>
      </c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="4" customFormat="1" ht="19" customHeight="1" spans="1:17">
      <c r="A60" s="58" t="s">
        <v>125</v>
      </c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="4" customFormat="1" ht="19" customHeight="1" spans="1:17">
      <c r="A61" s="58" t="s">
        <v>126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="4" customFormat="1" ht="19" customHeight="1" spans="3:17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ht="19" customHeight="1"/>
  </sheetData>
  <mergeCells count="9">
    <mergeCell ref="A1:Q1"/>
    <mergeCell ref="A52:Q52"/>
    <mergeCell ref="A55:B55"/>
    <mergeCell ref="A56:Q56"/>
    <mergeCell ref="A57:Q57"/>
    <mergeCell ref="A58:Q58"/>
    <mergeCell ref="A59:Q59"/>
    <mergeCell ref="A60:Q60"/>
    <mergeCell ref="A61:Q61"/>
  </mergeCells>
  <pageMargins left="0.632638888888889" right="0.357638888888889" top="0.960416666666667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workbookViewId="0">
      <selection activeCell="A169" sqref="A169:P169"/>
    </sheetView>
  </sheetViews>
  <sheetFormatPr defaultColWidth="9" defaultRowHeight="13.5"/>
  <cols>
    <col min="1" max="1" width="5" customWidth="1"/>
    <col min="2" max="2" width="19.75" customWidth="1"/>
    <col min="3" max="3" width="7.38333333333333" style="5" customWidth="1"/>
    <col min="4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7.63333333333333" style="5" customWidth="1"/>
    <col min="16" max="16" width="9.25833333333333" style="5" customWidth="1"/>
  </cols>
  <sheetData>
    <row r="1" ht="29" customHeight="1" spans="1:16">
      <c r="A1" s="6" t="s">
        <v>127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</row>
    <row r="2" ht="10" customHeight="1" spans="1:16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</row>
    <row r="3" ht="30" customHeight="1" spans="1:16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8" t="s">
        <v>9</v>
      </c>
      <c r="J3" s="12" t="s">
        <v>10</v>
      </c>
      <c r="K3" s="12" t="s">
        <v>11</v>
      </c>
      <c r="L3" s="39" t="s">
        <v>12</v>
      </c>
      <c r="M3" s="12" t="s">
        <v>13</v>
      </c>
      <c r="N3" s="38" t="s">
        <v>14</v>
      </c>
      <c r="O3" s="40" t="s">
        <v>15</v>
      </c>
      <c r="P3" s="13" t="s">
        <v>16</v>
      </c>
    </row>
    <row r="4" ht="19" customHeight="1" spans="1:16">
      <c r="A4" s="14" t="s">
        <v>18</v>
      </c>
      <c r="B4" s="15" t="s">
        <v>19</v>
      </c>
      <c r="C4" s="16">
        <v>803</v>
      </c>
      <c r="D4" s="17">
        <v>810</v>
      </c>
      <c r="E4" s="17">
        <v>810</v>
      </c>
      <c r="F4" s="18">
        <f>IFERROR(E4/D4,"")</f>
        <v>1</v>
      </c>
      <c r="G4" s="17">
        <v>809</v>
      </c>
      <c r="H4" s="18">
        <f>IFERROR(G4/D4,"")</f>
        <v>0.998765432098765</v>
      </c>
      <c r="I4" s="16">
        <v>1</v>
      </c>
      <c r="J4" s="16">
        <v>0</v>
      </c>
      <c r="K4" s="18">
        <f>IFERROR(J4/D4,"")</f>
        <v>0</v>
      </c>
      <c r="L4" s="16">
        <v>2</v>
      </c>
      <c r="M4" s="18">
        <f>IFERROR((D4-L4)/D4,"")</f>
        <v>0.997530864197531</v>
      </c>
      <c r="N4" s="16">
        <v>91</v>
      </c>
      <c r="O4" s="18">
        <f>IFERROR(N4/D4,"")</f>
        <v>0.112345679012346</v>
      </c>
      <c r="P4" s="41">
        <f>IFERROR(40*H4+(1-K4)*20+40*M4,"")</f>
        <v>99.8518518518518</v>
      </c>
    </row>
    <row r="5" ht="19" customHeight="1" spans="1:16">
      <c r="A5" s="14"/>
      <c r="B5" s="15"/>
      <c r="C5" s="19">
        <v>84</v>
      </c>
      <c r="D5" s="19">
        <v>71</v>
      </c>
      <c r="E5" s="19">
        <v>71</v>
      </c>
      <c r="F5" s="19" t="s">
        <v>128</v>
      </c>
      <c r="G5" s="19">
        <v>71</v>
      </c>
      <c r="H5" s="19" t="s">
        <v>129</v>
      </c>
      <c r="I5" s="19">
        <v>0</v>
      </c>
      <c r="J5" s="19">
        <v>0</v>
      </c>
      <c r="K5" s="19" t="s">
        <v>130</v>
      </c>
      <c r="L5" s="19">
        <v>0</v>
      </c>
      <c r="M5" s="19" t="s">
        <v>131</v>
      </c>
      <c r="N5" s="19">
        <v>2</v>
      </c>
      <c r="O5" s="19" t="s">
        <v>132</v>
      </c>
      <c r="P5" s="19" t="s">
        <v>133</v>
      </c>
    </row>
    <row r="6" s="1" customFormat="1" ht="19" customHeight="1" spans="1:16">
      <c r="A6" s="20"/>
      <c r="B6" s="21"/>
      <c r="C6" s="22">
        <f>SUM(C4:C5)</f>
        <v>887</v>
      </c>
      <c r="D6" s="22">
        <f>SUM(D4:D5)</f>
        <v>881</v>
      </c>
      <c r="E6" s="22">
        <f>SUM(E4:E5)</f>
        <v>881</v>
      </c>
      <c r="F6" s="22"/>
      <c r="G6" s="22">
        <f>SUM(G4:G5)</f>
        <v>880</v>
      </c>
      <c r="H6" s="22"/>
      <c r="I6" s="22">
        <f>SUM(I4:I5)</f>
        <v>1</v>
      </c>
      <c r="J6" s="22">
        <f>SUM(J4:J5)</f>
        <v>0</v>
      </c>
      <c r="K6" s="22"/>
      <c r="L6" s="22">
        <f>SUM(L4:L5)</f>
        <v>2</v>
      </c>
      <c r="M6" s="22"/>
      <c r="N6" s="22">
        <f>SUM(N4:N5)</f>
        <v>93</v>
      </c>
      <c r="O6" s="22"/>
      <c r="P6" s="42"/>
    </row>
    <row r="7" ht="19" customHeight="1" spans="1:16">
      <c r="A7" s="14" t="s">
        <v>21</v>
      </c>
      <c r="B7" s="15" t="s">
        <v>22</v>
      </c>
      <c r="C7" s="16">
        <v>709</v>
      </c>
      <c r="D7" s="17">
        <v>726</v>
      </c>
      <c r="E7" s="17">
        <v>726</v>
      </c>
      <c r="F7" s="18">
        <f>IFERROR(E7/D7,"")</f>
        <v>1</v>
      </c>
      <c r="G7" s="17">
        <v>725</v>
      </c>
      <c r="H7" s="18">
        <f>IFERROR(G7/D7,"")</f>
        <v>0.99862258953168</v>
      </c>
      <c r="I7" s="16">
        <v>1</v>
      </c>
      <c r="J7" s="16">
        <v>3</v>
      </c>
      <c r="K7" s="18">
        <f>IFERROR(J7/D7,"")</f>
        <v>0.00413223140495868</v>
      </c>
      <c r="L7" s="16">
        <v>2</v>
      </c>
      <c r="M7" s="18">
        <f>IFERROR((D7-L7)/D7,"")</f>
        <v>0.997245179063361</v>
      </c>
      <c r="N7" s="16">
        <v>28</v>
      </c>
      <c r="O7" s="18">
        <f>IFERROR(N7/D7,"")</f>
        <v>0.0385674931129477</v>
      </c>
      <c r="P7" s="41">
        <f>IFERROR(40*H7+(1-K7)*20+40*M7,"")</f>
        <v>99.7520661157025</v>
      </c>
    </row>
    <row r="8" ht="19" customHeight="1" spans="1:16">
      <c r="A8" s="14"/>
      <c r="B8" s="15"/>
      <c r="C8" s="19">
        <v>71</v>
      </c>
      <c r="D8" s="19">
        <v>51</v>
      </c>
      <c r="E8" s="19">
        <v>51</v>
      </c>
      <c r="F8" s="19" t="s">
        <v>128</v>
      </c>
      <c r="G8" s="19">
        <v>51</v>
      </c>
      <c r="H8" s="19" t="s">
        <v>128</v>
      </c>
      <c r="I8" s="19">
        <v>0</v>
      </c>
      <c r="J8" s="19">
        <v>0</v>
      </c>
      <c r="K8" s="19" t="s">
        <v>134</v>
      </c>
      <c r="L8" s="19">
        <v>1</v>
      </c>
      <c r="M8" s="19" t="s">
        <v>131</v>
      </c>
      <c r="N8" s="19">
        <v>1</v>
      </c>
      <c r="O8" s="19" t="s">
        <v>134</v>
      </c>
      <c r="P8" s="19" t="s">
        <v>135</v>
      </c>
    </row>
    <row r="9" s="2" customFormat="1" ht="19" customHeight="1" spans="1:16">
      <c r="A9" s="23"/>
      <c r="B9" s="24"/>
      <c r="C9" s="25">
        <f>SUM(C7:C8)</f>
        <v>780</v>
      </c>
      <c r="D9" s="25">
        <f>SUM(D7:D8)</f>
        <v>777</v>
      </c>
      <c r="E9" s="25">
        <f>SUM(E7:E8)</f>
        <v>777</v>
      </c>
      <c r="F9" s="25"/>
      <c r="G9" s="25">
        <f>SUM(G7:G8)</f>
        <v>776</v>
      </c>
      <c r="H9" s="25"/>
      <c r="I9" s="25">
        <f>SUM(I7:I8)</f>
        <v>1</v>
      </c>
      <c r="J9" s="25">
        <f>SUM(J7:J8)</f>
        <v>3</v>
      </c>
      <c r="K9" s="25"/>
      <c r="L9" s="25">
        <f>SUM(L7:L8)</f>
        <v>3</v>
      </c>
      <c r="M9" s="25"/>
      <c r="N9" s="25">
        <f>SUM(N7:N8)</f>
        <v>29</v>
      </c>
      <c r="O9" s="25"/>
      <c r="P9" s="43"/>
    </row>
    <row r="10" ht="19" customHeight="1" spans="1:16">
      <c r="A10" s="14" t="s">
        <v>23</v>
      </c>
      <c r="B10" s="15" t="s">
        <v>24</v>
      </c>
      <c r="C10" s="16">
        <v>235</v>
      </c>
      <c r="D10" s="17">
        <v>223</v>
      </c>
      <c r="E10" s="17">
        <v>223</v>
      </c>
      <c r="F10" s="18">
        <f>IFERROR(E10/D10,"")</f>
        <v>1</v>
      </c>
      <c r="G10" s="17">
        <v>222</v>
      </c>
      <c r="H10" s="18">
        <f>IFERROR(G10/D10,"")</f>
        <v>0.995515695067265</v>
      </c>
      <c r="I10" s="16">
        <v>1</v>
      </c>
      <c r="J10" s="16">
        <v>0</v>
      </c>
      <c r="K10" s="18">
        <f>IFERROR(J10/D10,"")</f>
        <v>0</v>
      </c>
      <c r="L10" s="16">
        <v>1</v>
      </c>
      <c r="M10" s="18">
        <f>IFERROR((D10-L10)/D10,"")</f>
        <v>0.995515695067265</v>
      </c>
      <c r="N10" s="16">
        <v>18</v>
      </c>
      <c r="O10" s="18">
        <f>IFERROR(N10/D10,"")</f>
        <v>0.0807174887892377</v>
      </c>
      <c r="P10" s="41">
        <f>IFERROR(40*H10+(1-K10)*20+40*M10,"")</f>
        <v>99.6412556053812</v>
      </c>
    </row>
    <row r="11" ht="19" customHeight="1" spans="1:16">
      <c r="A11" s="14"/>
      <c r="B11" s="15"/>
      <c r="C11" s="19">
        <v>72</v>
      </c>
      <c r="D11" s="19">
        <v>74</v>
      </c>
      <c r="E11" s="19">
        <v>74</v>
      </c>
      <c r="F11" s="19" t="s">
        <v>128</v>
      </c>
      <c r="G11" s="19">
        <v>74</v>
      </c>
      <c r="H11" s="19" t="s">
        <v>136</v>
      </c>
      <c r="I11" s="19">
        <v>0</v>
      </c>
      <c r="J11" s="19">
        <v>0</v>
      </c>
      <c r="K11" s="19" t="s">
        <v>137</v>
      </c>
      <c r="L11" s="19">
        <v>1</v>
      </c>
      <c r="M11" s="19" t="s">
        <v>131</v>
      </c>
      <c r="N11" s="19">
        <v>3</v>
      </c>
      <c r="O11" s="19" t="s">
        <v>138</v>
      </c>
      <c r="P11" s="19" t="s">
        <v>139</v>
      </c>
    </row>
    <row r="12" s="2" customFormat="1" ht="19" customHeight="1" spans="1:16">
      <c r="A12" s="23"/>
      <c r="B12" s="24"/>
      <c r="C12" s="26">
        <f>SUM(C10:C11)</f>
        <v>307</v>
      </c>
      <c r="D12" s="27">
        <f>SUM(D10:D11)</f>
        <v>297</v>
      </c>
      <c r="E12" s="27">
        <f>SUM(E10:E11)</f>
        <v>297</v>
      </c>
      <c r="F12" s="28"/>
      <c r="G12" s="27">
        <f>SUM(G10:G11)</f>
        <v>296</v>
      </c>
      <c r="H12" s="28"/>
      <c r="I12" s="26">
        <f>SUM(I10:I11)</f>
        <v>1</v>
      </c>
      <c r="J12" s="26">
        <f>SUM(J10:J11)</f>
        <v>0</v>
      </c>
      <c r="K12" s="28"/>
      <c r="L12" s="26">
        <f>SUM(L10:L11)</f>
        <v>2</v>
      </c>
      <c r="M12" s="28"/>
      <c r="N12" s="26">
        <f>SUM(N10:N11)</f>
        <v>21</v>
      </c>
      <c r="O12" s="28"/>
      <c r="P12" s="43"/>
    </row>
    <row r="13" ht="19" customHeight="1" spans="1:16">
      <c r="A13" s="14" t="s">
        <v>25</v>
      </c>
      <c r="B13" s="15" t="s">
        <v>26</v>
      </c>
      <c r="C13" s="16">
        <v>757</v>
      </c>
      <c r="D13" s="17">
        <v>740</v>
      </c>
      <c r="E13" s="17">
        <v>740</v>
      </c>
      <c r="F13" s="18">
        <f>IFERROR(E13/D13,"")</f>
        <v>1</v>
      </c>
      <c r="G13" s="17">
        <v>739</v>
      </c>
      <c r="H13" s="18">
        <f>IFERROR(G13/D13,"")</f>
        <v>0.998648648648649</v>
      </c>
      <c r="I13" s="16">
        <v>1</v>
      </c>
      <c r="J13" s="16">
        <v>2</v>
      </c>
      <c r="K13" s="18">
        <f>IFERROR(J13/D13,"")</f>
        <v>0.0027027027027027</v>
      </c>
      <c r="L13" s="16">
        <v>2</v>
      </c>
      <c r="M13" s="18">
        <f>IFERROR((D13-L13)/D13,"")</f>
        <v>0.997297297297297</v>
      </c>
      <c r="N13" s="16">
        <v>3</v>
      </c>
      <c r="O13" s="18">
        <f>IFERROR(N13/D13,"")</f>
        <v>0.00405405405405405</v>
      </c>
      <c r="P13" s="41">
        <f>IFERROR(40*H13+(1-K13)*20+40*M13,"")</f>
        <v>99.7837837837838</v>
      </c>
    </row>
    <row r="14" ht="19" customHeight="1" spans="1:16">
      <c r="A14" s="14"/>
      <c r="B14" s="15"/>
      <c r="C14" s="19">
        <v>123</v>
      </c>
      <c r="D14" s="19">
        <v>107</v>
      </c>
      <c r="E14" s="19">
        <v>107</v>
      </c>
      <c r="F14" s="19" t="s">
        <v>128</v>
      </c>
      <c r="G14" s="19">
        <v>107</v>
      </c>
      <c r="H14" s="19" t="s">
        <v>128</v>
      </c>
      <c r="I14" s="19">
        <v>0</v>
      </c>
      <c r="J14" s="19">
        <v>1</v>
      </c>
      <c r="K14" s="19" t="s">
        <v>140</v>
      </c>
      <c r="L14" s="19">
        <v>0</v>
      </c>
      <c r="M14" s="19" t="s">
        <v>131</v>
      </c>
      <c r="N14" s="19">
        <v>1</v>
      </c>
      <c r="O14" s="19" t="s">
        <v>140</v>
      </c>
      <c r="P14" s="19" t="s">
        <v>141</v>
      </c>
    </row>
    <row r="15" s="2" customFormat="1" ht="19" customHeight="1" spans="1:16">
      <c r="A15" s="23"/>
      <c r="B15" s="24"/>
      <c r="C15" s="26">
        <f>SUM(C13:C14)</f>
        <v>880</v>
      </c>
      <c r="D15" s="27">
        <f>SUM(D13:D14)</f>
        <v>847</v>
      </c>
      <c r="E15" s="27">
        <f>SUM(E13:E14)</f>
        <v>847</v>
      </c>
      <c r="F15" s="28"/>
      <c r="G15" s="27">
        <f>SUM(G13:G14)</f>
        <v>846</v>
      </c>
      <c r="H15" s="28"/>
      <c r="I15" s="26">
        <f>SUM(I13:I14)</f>
        <v>1</v>
      </c>
      <c r="J15" s="26">
        <f>SUM(J13:J14)</f>
        <v>3</v>
      </c>
      <c r="K15" s="28"/>
      <c r="L15" s="26">
        <f>SUM(L13:L14)</f>
        <v>2</v>
      </c>
      <c r="M15" s="28"/>
      <c r="N15" s="26">
        <f>SUM(N13:N14)</f>
        <v>4</v>
      </c>
      <c r="O15" s="28"/>
      <c r="P15" s="43"/>
    </row>
    <row r="16" ht="19" customHeight="1" spans="1:16">
      <c r="A16" s="14" t="s">
        <v>27</v>
      </c>
      <c r="B16" s="15" t="s">
        <v>28</v>
      </c>
      <c r="C16" s="16">
        <v>445</v>
      </c>
      <c r="D16" s="17">
        <v>441</v>
      </c>
      <c r="E16" s="17">
        <v>441</v>
      </c>
      <c r="F16" s="18">
        <f>IFERROR(E16/D16,"")</f>
        <v>1</v>
      </c>
      <c r="G16" s="17">
        <v>441</v>
      </c>
      <c r="H16" s="18">
        <f>IFERROR(G16/D16,"")</f>
        <v>1</v>
      </c>
      <c r="I16" s="16">
        <v>0</v>
      </c>
      <c r="J16" s="16">
        <v>0</v>
      </c>
      <c r="K16" s="18">
        <f>IFERROR(J16/D16,"")</f>
        <v>0</v>
      </c>
      <c r="L16" s="16">
        <v>1</v>
      </c>
      <c r="M16" s="18">
        <f>IFERROR((D16-L16)/D16,"")</f>
        <v>0.997732426303855</v>
      </c>
      <c r="N16" s="16">
        <v>8</v>
      </c>
      <c r="O16" s="18">
        <f>IFERROR(N16/D16,"")</f>
        <v>0.018140589569161</v>
      </c>
      <c r="P16" s="41">
        <f>IFERROR(40*H16+(1-K16)*20+40*M16,"")</f>
        <v>99.9092970521542</v>
      </c>
    </row>
    <row r="17" ht="19" customHeight="1" spans="1:16">
      <c r="A17" s="14"/>
      <c r="B17" s="15"/>
      <c r="C17" s="19">
        <v>35</v>
      </c>
      <c r="D17" s="19">
        <v>40</v>
      </c>
      <c r="E17" s="19">
        <v>40</v>
      </c>
      <c r="F17" s="19" t="s">
        <v>128</v>
      </c>
      <c r="G17" s="19">
        <v>40</v>
      </c>
      <c r="H17" s="19" t="s">
        <v>128</v>
      </c>
      <c r="I17" s="19">
        <v>0</v>
      </c>
      <c r="J17" s="19">
        <v>0</v>
      </c>
      <c r="K17" s="19" t="s">
        <v>131</v>
      </c>
      <c r="L17" s="19">
        <v>0</v>
      </c>
      <c r="M17" s="19" t="s">
        <v>131</v>
      </c>
      <c r="N17" s="19">
        <v>0</v>
      </c>
      <c r="O17" s="19" t="s">
        <v>131</v>
      </c>
      <c r="P17" s="19" t="s">
        <v>142</v>
      </c>
    </row>
    <row r="18" s="2" customFormat="1" ht="19" customHeight="1" spans="1:16">
      <c r="A18" s="23"/>
      <c r="B18" s="24"/>
      <c r="C18" s="26">
        <f>SUM(C16:C17)</f>
        <v>480</v>
      </c>
      <c r="D18" s="27">
        <f>SUM(D16:D17)</f>
        <v>481</v>
      </c>
      <c r="E18" s="27">
        <f>SUM(E16:E17)</f>
        <v>481</v>
      </c>
      <c r="F18" s="28"/>
      <c r="G18" s="27">
        <f>SUM(G16:G17)</f>
        <v>481</v>
      </c>
      <c r="H18" s="28"/>
      <c r="I18" s="26">
        <f>SUM(I16:I17)</f>
        <v>0</v>
      </c>
      <c r="J18" s="26">
        <f>SUM(J16:J17)</f>
        <v>0</v>
      </c>
      <c r="K18" s="28"/>
      <c r="L18" s="26">
        <f>SUM(L16:L17)</f>
        <v>1</v>
      </c>
      <c r="M18" s="28"/>
      <c r="N18" s="26">
        <f>SUM(N16:N17)</f>
        <v>8</v>
      </c>
      <c r="O18" s="28"/>
      <c r="P18" s="43"/>
    </row>
    <row r="19" ht="19" customHeight="1" spans="1:16">
      <c r="A19" s="14" t="s">
        <v>29</v>
      </c>
      <c r="B19" s="15" t="s">
        <v>30</v>
      </c>
      <c r="C19" s="16">
        <v>464</v>
      </c>
      <c r="D19" s="17">
        <v>460</v>
      </c>
      <c r="E19" s="17">
        <v>460</v>
      </c>
      <c r="F19" s="18">
        <f>IFERROR(E19/D19,"")</f>
        <v>1</v>
      </c>
      <c r="G19" s="17">
        <v>460</v>
      </c>
      <c r="H19" s="18">
        <f>IFERROR(G19/D19,"")</f>
        <v>1</v>
      </c>
      <c r="I19" s="16">
        <v>0</v>
      </c>
      <c r="J19" s="16">
        <v>0</v>
      </c>
      <c r="K19" s="18">
        <f>IFERROR(J19/D19,"")</f>
        <v>0</v>
      </c>
      <c r="L19" s="16">
        <v>5</v>
      </c>
      <c r="M19" s="18">
        <f>IFERROR((D19-L19)/D19,"")</f>
        <v>0.989130434782609</v>
      </c>
      <c r="N19" s="16">
        <v>42</v>
      </c>
      <c r="O19" s="18">
        <f>IFERROR(N19/D19,"")</f>
        <v>0.091304347826087</v>
      </c>
      <c r="P19" s="41">
        <f>IFERROR(40*H19+(1-K19)*20+40*M19,"")</f>
        <v>99.5652173913043</v>
      </c>
    </row>
    <row r="20" ht="19" customHeight="1" spans="1:16">
      <c r="A20" s="14"/>
      <c r="B20" s="15"/>
      <c r="C20" s="19">
        <v>36</v>
      </c>
      <c r="D20" s="19">
        <v>35</v>
      </c>
      <c r="E20" s="19">
        <v>35</v>
      </c>
      <c r="F20" s="19" t="s">
        <v>128</v>
      </c>
      <c r="G20" s="19">
        <v>35</v>
      </c>
      <c r="H20" s="19" t="s">
        <v>143</v>
      </c>
      <c r="I20" s="19">
        <v>0</v>
      </c>
      <c r="J20" s="19">
        <v>0</v>
      </c>
      <c r="K20" s="19" t="s">
        <v>131</v>
      </c>
      <c r="L20" s="19">
        <v>0</v>
      </c>
      <c r="M20" s="19" t="s">
        <v>131</v>
      </c>
      <c r="N20" s="19">
        <v>0</v>
      </c>
      <c r="O20" s="19" t="s">
        <v>131</v>
      </c>
      <c r="P20" s="19" t="s">
        <v>144</v>
      </c>
    </row>
    <row r="21" s="2" customFormat="1" ht="19" customHeight="1" spans="1:16">
      <c r="A21" s="23"/>
      <c r="B21" s="24"/>
      <c r="C21" s="25">
        <f>SUM(C19:C20)</f>
        <v>500</v>
      </c>
      <c r="D21" s="25">
        <f>SUM(D19:D20)</f>
        <v>495</v>
      </c>
      <c r="E21" s="25">
        <f>SUM(E19:E20)</f>
        <v>495</v>
      </c>
      <c r="F21" s="29"/>
      <c r="G21" s="25">
        <f>SUM(G19:G20)</f>
        <v>495</v>
      </c>
      <c r="H21" s="25"/>
      <c r="I21" s="25">
        <f>SUM(I19:I20)</f>
        <v>0</v>
      </c>
      <c r="J21" s="25">
        <f>SUM(J19:J20)</f>
        <v>0</v>
      </c>
      <c r="K21" s="25"/>
      <c r="L21" s="25">
        <f>SUM(L19:L20)</f>
        <v>5</v>
      </c>
      <c r="M21" s="25"/>
      <c r="N21" s="25">
        <f>SUM(N19:N20)</f>
        <v>42</v>
      </c>
      <c r="O21" s="25"/>
      <c r="P21" s="25"/>
    </row>
    <row r="22" ht="19" customHeight="1" spans="1:16">
      <c r="A22" s="14" t="s">
        <v>31</v>
      </c>
      <c r="B22" s="15" t="s">
        <v>32</v>
      </c>
      <c r="C22" s="16">
        <v>486</v>
      </c>
      <c r="D22" s="17">
        <v>479</v>
      </c>
      <c r="E22" s="17">
        <v>479</v>
      </c>
      <c r="F22" s="18">
        <f>IFERROR(E22/D22,"")</f>
        <v>1</v>
      </c>
      <c r="G22" s="17">
        <v>479</v>
      </c>
      <c r="H22" s="18">
        <f>IFERROR(G22/D22,"")</f>
        <v>1</v>
      </c>
      <c r="I22" s="16">
        <v>0</v>
      </c>
      <c r="J22" s="16">
        <v>1</v>
      </c>
      <c r="K22" s="18">
        <f>IFERROR(J22/D22,"")</f>
        <v>0.00208768267223382</v>
      </c>
      <c r="L22" s="16">
        <v>4</v>
      </c>
      <c r="M22" s="18">
        <f>IFERROR((D22-L22)/D22,"")</f>
        <v>0.991649269311065</v>
      </c>
      <c r="N22" s="16">
        <v>83</v>
      </c>
      <c r="O22" s="18">
        <f>IFERROR(N22/D22,"")</f>
        <v>0.173277661795407</v>
      </c>
      <c r="P22" s="41">
        <f>IFERROR(40*H22+(1-K22)*20+40*M22,"")</f>
        <v>99.6242171189979</v>
      </c>
    </row>
    <row r="23" ht="19" customHeight="1" spans="1:16">
      <c r="A23" s="14"/>
      <c r="B23" s="15"/>
      <c r="C23" s="19">
        <v>40</v>
      </c>
      <c r="D23" s="19">
        <v>46</v>
      </c>
      <c r="E23" s="19">
        <v>46</v>
      </c>
      <c r="F23" s="19" t="s">
        <v>128</v>
      </c>
      <c r="G23" s="19">
        <v>46</v>
      </c>
      <c r="H23" s="19" t="s">
        <v>128</v>
      </c>
      <c r="I23" s="19">
        <v>0</v>
      </c>
      <c r="J23" s="19">
        <v>0</v>
      </c>
      <c r="K23" s="19" t="s">
        <v>131</v>
      </c>
      <c r="L23" s="19">
        <v>1</v>
      </c>
      <c r="M23" s="19" t="s">
        <v>131</v>
      </c>
      <c r="N23" s="19">
        <v>6</v>
      </c>
      <c r="O23" s="19" t="s">
        <v>145</v>
      </c>
      <c r="P23" s="19" t="s">
        <v>142</v>
      </c>
    </row>
    <row r="24" s="2" customFormat="1" ht="19" customHeight="1" spans="1:16">
      <c r="A24" s="23"/>
      <c r="B24" s="24"/>
      <c r="C24" s="25">
        <f>SUM(C22:C23)</f>
        <v>526</v>
      </c>
      <c r="D24" s="25">
        <f>SUM(D22:D23)</f>
        <v>525</v>
      </c>
      <c r="E24" s="25">
        <f>SUM(E22:E23)</f>
        <v>525</v>
      </c>
      <c r="F24" s="25"/>
      <c r="G24" s="25">
        <f>SUM(G22:G23)</f>
        <v>525</v>
      </c>
      <c r="H24" s="25"/>
      <c r="I24" s="25">
        <f>SUM(I22:I23)</f>
        <v>0</v>
      </c>
      <c r="J24" s="25">
        <f>SUM(J22:J23)</f>
        <v>1</v>
      </c>
      <c r="K24" s="25"/>
      <c r="L24" s="25">
        <f>SUM(L22:L23)</f>
        <v>5</v>
      </c>
      <c r="M24" s="25"/>
      <c r="N24" s="25">
        <f>SUM(N22:N23)</f>
        <v>89</v>
      </c>
      <c r="O24" s="25"/>
      <c r="P24" s="43"/>
    </row>
    <row r="25" ht="19" customHeight="1" spans="1:16">
      <c r="A25" s="14" t="s">
        <v>33</v>
      </c>
      <c r="B25" s="15" t="s">
        <v>34</v>
      </c>
      <c r="C25" s="16">
        <v>168</v>
      </c>
      <c r="D25" s="17">
        <v>167</v>
      </c>
      <c r="E25" s="17">
        <v>167</v>
      </c>
      <c r="F25" s="18">
        <f>IFERROR(E25/D25,"")</f>
        <v>1</v>
      </c>
      <c r="G25" s="17">
        <v>167</v>
      </c>
      <c r="H25" s="18">
        <f>IFERROR(G25/D25,"")</f>
        <v>1</v>
      </c>
      <c r="I25" s="16">
        <v>0</v>
      </c>
      <c r="J25" s="16">
        <v>2</v>
      </c>
      <c r="K25" s="18">
        <f>IFERROR(J25/D25,"")</f>
        <v>0.0119760479041916</v>
      </c>
      <c r="L25" s="16">
        <v>0</v>
      </c>
      <c r="M25" s="18">
        <f>IFERROR((D25-L25)/D25,"")</f>
        <v>1</v>
      </c>
      <c r="N25" s="16">
        <v>16</v>
      </c>
      <c r="O25" s="18">
        <f>IFERROR(N25/D25,"")</f>
        <v>0.0958083832335329</v>
      </c>
      <c r="P25" s="41">
        <f>IFERROR(40*H25+(1-K25)*20+40*M25,"")</f>
        <v>99.7604790419162</v>
      </c>
    </row>
    <row r="26" ht="19" customHeight="1" spans="1:16">
      <c r="A26" s="14"/>
      <c r="B26" s="15"/>
      <c r="C26" s="19">
        <v>26</v>
      </c>
      <c r="D26" s="19">
        <v>23</v>
      </c>
      <c r="E26" s="19">
        <v>23</v>
      </c>
      <c r="F26" s="19" t="s">
        <v>128</v>
      </c>
      <c r="G26" s="19">
        <v>23</v>
      </c>
      <c r="H26" s="19" t="s">
        <v>128</v>
      </c>
      <c r="I26" s="19">
        <v>0</v>
      </c>
      <c r="J26" s="19">
        <v>1</v>
      </c>
      <c r="K26" s="19" t="s">
        <v>146</v>
      </c>
      <c r="L26" s="19">
        <v>1</v>
      </c>
      <c r="M26" s="19" t="s">
        <v>131</v>
      </c>
      <c r="N26" s="19">
        <v>0</v>
      </c>
      <c r="O26" s="19" t="s">
        <v>131</v>
      </c>
      <c r="P26" s="19" t="s">
        <v>147</v>
      </c>
    </row>
    <row r="27" s="2" customFormat="1" ht="19" customHeight="1" spans="1:16">
      <c r="A27" s="23"/>
      <c r="B27" s="24"/>
      <c r="C27" s="26">
        <f>SUM(C25:C26)</f>
        <v>194</v>
      </c>
      <c r="D27" s="27">
        <f>SUM(D25:D26)</f>
        <v>190</v>
      </c>
      <c r="E27" s="27">
        <f>SUM(E25:E26)</f>
        <v>190</v>
      </c>
      <c r="F27" s="28"/>
      <c r="G27" s="27">
        <f>SUM(G25:G26)</f>
        <v>190</v>
      </c>
      <c r="H27" s="28"/>
      <c r="I27" s="26">
        <f>SUM(I25:I26)</f>
        <v>0</v>
      </c>
      <c r="J27" s="26">
        <f>SUM(J25:J26)</f>
        <v>3</v>
      </c>
      <c r="K27" s="28"/>
      <c r="L27" s="26">
        <f>SUM(L25:L26)</f>
        <v>1</v>
      </c>
      <c r="M27" s="28"/>
      <c r="N27" s="26">
        <f>SUM(N25:N26)</f>
        <v>16</v>
      </c>
      <c r="O27" s="28"/>
      <c r="P27" s="43"/>
    </row>
    <row r="28" ht="19" customHeight="1" spans="1:16">
      <c r="A28" s="14" t="s">
        <v>35</v>
      </c>
      <c r="B28" s="15" t="s">
        <v>36</v>
      </c>
      <c r="C28" s="16">
        <v>192</v>
      </c>
      <c r="D28" s="17">
        <v>184</v>
      </c>
      <c r="E28" s="17">
        <v>184</v>
      </c>
      <c r="F28" s="18">
        <f>IFERROR(E28/D28,"")</f>
        <v>1</v>
      </c>
      <c r="G28" s="17">
        <v>184</v>
      </c>
      <c r="H28" s="18">
        <f>IFERROR(G28/D28,"")</f>
        <v>1</v>
      </c>
      <c r="I28" s="16">
        <v>0</v>
      </c>
      <c r="J28" s="16">
        <v>3</v>
      </c>
      <c r="K28" s="18">
        <f>IFERROR(J28/D28,"")</f>
        <v>0.016304347826087</v>
      </c>
      <c r="L28" s="16">
        <v>5</v>
      </c>
      <c r="M28" s="18">
        <f>IFERROR((D28-L28)/D28,"")</f>
        <v>0.972826086956522</v>
      </c>
      <c r="N28" s="16">
        <v>46</v>
      </c>
      <c r="O28" s="18">
        <f>IFERROR(N28/D28,"")</f>
        <v>0.25</v>
      </c>
      <c r="P28" s="41">
        <f>IFERROR(40*H28+(1-K28)*20+40*M28,"")</f>
        <v>98.5869565217391</v>
      </c>
    </row>
    <row r="29" ht="19" customHeight="1" spans="1:16">
      <c r="A29" s="14"/>
      <c r="B29" s="15"/>
      <c r="C29" s="19">
        <v>12</v>
      </c>
      <c r="D29" s="19">
        <v>15</v>
      </c>
      <c r="E29" s="19">
        <v>15</v>
      </c>
      <c r="F29" s="19" t="s">
        <v>128</v>
      </c>
      <c r="G29" s="19">
        <v>15</v>
      </c>
      <c r="H29" s="19" t="s">
        <v>148</v>
      </c>
      <c r="I29" s="19">
        <v>0</v>
      </c>
      <c r="J29" s="19">
        <v>0</v>
      </c>
      <c r="K29" s="19" t="s">
        <v>131</v>
      </c>
      <c r="L29" s="19">
        <v>0</v>
      </c>
      <c r="M29" s="19" t="s">
        <v>131</v>
      </c>
      <c r="N29" s="19">
        <v>2</v>
      </c>
      <c r="O29" s="19" t="s">
        <v>149</v>
      </c>
      <c r="P29" s="19" t="s">
        <v>150</v>
      </c>
    </row>
    <row r="30" s="2" customFormat="1" ht="19" customHeight="1" spans="1:16">
      <c r="A30" s="23"/>
      <c r="B30" s="24"/>
      <c r="C30" s="26">
        <f>SUM(C28:C29)</f>
        <v>204</v>
      </c>
      <c r="D30" s="27">
        <f>SUM(D28:D29)</f>
        <v>199</v>
      </c>
      <c r="E30" s="27">
        <f>SUM(E28:E29)</f>
        <v>199</v>
      </c>
      <c r="F30" s="28"/>
      <c r="G30" s="27">
        <f>SUM(G28:G29)</f>
        <v>199</v>
      </c>
      <c r="H30" s="28"/>
      <c r="I30" s="26">
        <f>SUM(I28:I29)</f>
        <v>0</v>
      </c>
      <c r="J30" s="26">
        <f>SUM(J28:J29)</f>
        <v>3</v>
      </c>
      <c r="K30" s="28"/>
      <c r="L30" s="26">
        <f>SUM(L28:L29)</f>
        <v>5</v>
      </c>
      <c r="M30" s="28"/>
      <c r="N30" s="26">
        <f>SUM(N28:N29)</f>
        <v>48</v>
      </c>
      <c r="O30" s="28"/>
      <c r="P30" s="43"/>
    </row>
    <row r="31" ht="19" customHeight="1" spans="1:16">
      <c r="A31" s="14" t="s">
        <v>37</v>
      </c>
      <c r="B31" s="15" t="s">
        <v>38</v>
      </c>
      <c r="C31" s="16">
        <v>130</v>
      </c>
      <c r="D31" s="17">
        <v>127</v>
      </c>
      <c r="E31" s="17">
        <v>127</v>
      </c>
      <c r="F31" s="18">
        <f>IFERROR(E31/D31,"")</f>
        <v>1</v>
      </c>
      <c r="G31" s="17">
        <v>127</v>
      </c>
      <c r="H31" s="18">
        <f>IFERROR(G31/D31,"")</f>
        <v>1</v>
      </c>
      <c r="I31" s="16">
        <v>0</v>
      </c>
      <c r="J31" s="16">
        <v>0</v>
      </c>
      <c r="K31" s="18">
        <f>IFERROR(J31/D31,"")</f>
        <v>0</v>
      </c>
      <c r="L31" s="16">
        <v>0</v>
      </c>
      <c r="M31" s="18">
        <f>IFERROR((D31-L31)/D31,"")</f>
        <v>1</v>
      </c>
      <c r="N31" s="16">
        <v>1</v>
      </c>
      <c r="O31" s="18">
        <f>IFERROR(N31/D31,"")</f>
        <v>0.0078740157480315</v>
      </c>
      <c r="P31" s="41">
        <f>IFERROR(40*H31+(1-K31)*20+40*M31,"")</f>
        <v>100</v>
      </c>
    </row>
    <row r="32" ht="19" customHeight="1" spans="1:16">
      <c r="A32" s="14"/>
      <c r="B32" s="15"/>
      <c r="C32" s="19">
        <v>13</v>
      </c>
      <c r="D32" s="19">
        <v>14</v>
      </c>
      <c r="E32" s="19">
        <v>14</v>
      </c>
      <c r="F32" s="19" t="s">
        <v>128</v>
      </c>
      <c r="G32" s="19">
        <v>14</v>
      </c>
      <c r="H32" s="19" t="s">
        <v>151</v>
      </c>
      <c r="I32" s="19">
        <v>0</v>
      </c>
      <c r="J32" s="19">
        <v>0</v>
      </c>
      <c r="K32" s="19" t="s">
        <v>131</v>
      </c>
      <c r="L32" s="19">
        <v>0</v>
      </c>
      <c r="M32" s="19" t="s">
        <v>131</v>
      </c>
      <c r="N32" s="19">
        <v>1</v>
      </c>
      <c r="O32" s="19" t="s">
        <v>152</v>
      </c>
      <c r="P32" s="19" t="s">
        <v>153</v>
      </c>
    </row>
    <row r="33" s="2" customFormat="1" ht="19" customHeight="1" spans="1:16">
      <c r="A33" s="23"/>
      <c r="B33" s="24"/>
      <c r="C33" s="26">
        <f>SUM(C31:C32)</f>
        <v>143</v>
      </c>
      <c r="D33" s="27">
        <f>SUM(D31:D32)</f>
        <v>141</v>
      </c>
      <c r="E33" s="27">
        <f>SUM(E31:E32)</f>
        <v>141</v>
      </c>
      <c r="F33" s="28"/>
      <c r="G33" s="27">
        <f>SUM(G31:G32)</f>
        <v>141</v>
      </c>
      <c r="H33" s="28"/>
      <c r="I33" s="26">
        <f>SUM(I31:I32)</f>
        <v>0</v>
      </c>
      <c r="J33" s="26">
        <f>SUM(J31:J32)</f>
        <v>0</v>
      </c>
      <c r="K33" s="28"/>
      <c r="L33" s="26">
        <f>SUM(L31:L32)</f>
        <v>0</v>
      </c>
      <c r="M33" s="28"/>
      <c r="N33" s="26">
        <f>SUM(N31:N32)</f>
        <v>2</v>
      </c>
      <c r="O33" s="28"/>
      <c r="P33" s="43"/>
    </row>
    <row r="34" ht="19" customHeight="1" spans="1:16">
      <c r="A34" s="14" t="s">
        <v>39</v>
      </c>
      <c r="B34" s="15" t="s">
        <v>40</v>
      </c>
      <c r="C34" s="16">
        <v>194</v>
      </c>
      <c r="D34" s="17">
        <v>187</v>
      </c>
      <c r="E34" s="17">
        <v>187</v>
      </c>
      <c r="F34" s="18">
        <f>IFERROR(E34/D34,"")</f>
        <v>1</v>
      </c>
      <c r="G34" s="17">
        <v>186</v>
      </c>
      <c r="H34" s="18">
        <f>IFERROR(G34/D34,"")</f>
        <v>0.994652406417112</v>
      </c>
      <c r="I34" s="16">
        <v>1</v>
      </c>
      <c r="J34" s="16">
        <v>0</v>
      </c>
      <c r="K34" s="18">
        <f>IFERROR(J34/D34,"")</f>
        <v>0</v>
      </c>
      <c r="L34" s="16">
        <v>1</v>
      </c>
      <c r="M34" s="18">
        <f>IFERROR((D34-L34)/D34,"")</f>
        <v>0.994652406417112</v>
      </c>
      <c r="N34" s="16">
        <v>3</v>
      </c>
      <c r="O34" s="18">
        <f>IFERROR(N34/D34,"")</f>
        <v>0.0160427807486631</v>
      </c>
      <c r="P34" s="41">
        <f>IFERROR(40*H34+(1-K34)*20+40*M34,"")</f>
        <v>99.572192513369</v>
      </c>
    </row>
    <row r="35" ht="19" customHeight="1" spans="1:16">
      <c r="A35" s="14"/>
      <c r="B35" s="15"/>
      <c r="C35" s="19">
        <v>27</v>
      </c>
      <c r="D35" s="19">
        <v>29</v>
      </c>
      <c r="E35" s="19">
        <v>29</v>
      </c>
      <c r="F35" s="19" t="s">
        <v>128</v>
      </c>
      <c r="G35" s="19">
        <v>29</v>
      </c>
      <c r="H35" s="19" t="s">
        <v>128</v>
      </c>
      <c r="I35" s="19">
        <v>0</v>
      </c>
      <c r="J35" s="19">
        <v>0</v>
      </c>
      <c r="K35" s="19" t="s">
        <v>131</v>
      </c>
      <c r="L35" s="19">
        <v>1</v>
      </c>
      <c r="M35" s="19" t="s">
        <v>131</v>
      </c>
      <c r="N35" s="19">
        <v>0</v>
      </c>
      <c r="O35" s="19" t="s">
        <v>131</v>
      </c>
      <c r="P35" s="19" t="s">
        <v>142</v>
      </c>
    </row>
    <row r="36" s="2" customFormat="1" ht="19" customHeight="1" spans="1:16">
      <c r="A36" s="23"/>
      <c r="B36" s="24"/>
      <c r="C36" s="26">
        <f>SUM(C34:C35)</f>
        <v>221</v>
      </c>
      <c r="D36" s="27">
        <f>SUM(D34:D35)</f>
        <v>216</v>
      </c>
      <c r="E36" s="27">
        <f>SUM(E34:E35)</f>
        <v>216</v>
      </c>
      <c r="F36" s="28"/>
      <c r="G36" s="27">
        <f>SUM(G34:G35)</f>
        <v>215</v>
      </c>
      <c r="H36" s="28"/>
      <c r="I36" s="26">
        <f>SUM(I34:I35)</f>
        <v>1</v>
      </c>
      <c r="J36" s="26">
        <f>SUM(J34:J35)</f>
        <v>0</v>
      </c>
      <c r="K36" s="28"/>
      <c r="L36" s="26">
        <f>SUM(L34:L35)</f>
        <v>2</v>
      </c>
      <c r="M36" s="28"/>
      <c r="N36" s="26">
        <f>SUM(N34:N35)</f>
        <v>3</v>
      </c>
      <c r="O36" s="28"/>
      <c r="P36" s="43"/>
    </row>
    <row r="37" ht="19" customHeight="1" spans="1:16">
      <c r="A37" s="14" t="s">
        <v>41</v>
      </c>
      <c r="B37" s="15" t="s">
        <v>42</v>
      </c>
      <c r="C37" s="16">
        <v>75</v>
      </c>
      <c r="D37" s="17">
        <v>75</v>
      </c>
      <c r="E37" s="17">
        <v>75</v>
      </c>
      <c r="F37" s="18">
        <f>IFERROR(E37/D37,"")</f>
        <v>1</v>
      </c>
      <c r="G37" s="17">
        <v>75</v>
      </c>
      <c r="H37" s="18">
        <f>IFERROR(G37/D37,"")</f>
        <v>1</v>
      </c>
      <c r="I37" s="16">
        <v>0</v>
      </c>
      <c r="J37" s="16">
        <v>0</v>
      </c>
      <c r="K37" s="18">
        <f>IFERROR(J37/D37,"")</f>
        <v>0</v>
      </c>
      <c r="L37" s="16">
        <v>0</v>
      </c>
      <c r="M37" s="18">
        <f>IFERROR((D37-L37)/D37,"")</f>
        <v>1</v>
      </c>
      <c r="N37" s="16">
        <v>1</v>
      </c>
      <c r="O37" s="18">
        <f>IFERROR(N37/D37,"")</f>
        <v>0.0133333333333333</v>
      </c>
      <c r="P37" s="41">
        <f>IFERROR(40*H37+(1-K37)*20+40*M37,"")</f>
        <v>100</v>
      </c>
    </row>
    <row r="38" ht="19" customHeight="1" spans="1:16">
      <c r="A38" s="14"/>
      <c r="B38" s="15"/>
      <c r="C38" s="19">
        <v>8</v>
      </c>
      <c r="D38" s="19">
        <v>6</v>
      </c>
      <c r="E38" s="19">
        <v>6</v>
      </c>
      <c r="F38" s="19" t="s">
        <v>128</v>
      </c>
      <c r="G38" s="19">
        <v>6</v>
      </c>
      <c r="H38" s="19" t="s">
        <v>128</v>
      </c>
      <c r="I38" s="19">
        <v>0</v>
      </c>
      <c r="J38" s="19">
        <v>0</v>
      </c>
      <c r="K38" s="19" t="s">
        <v>154</v>
      </c>
      <c r="L38" s="19">
        <v>0</v>
      </c>
      <c r="M38" s="19" t="s">
        <v>131</v>
      </c>
      <c r="N38" s="19">
        <v>1</v>
      </c>
      <c r="O38" s="19" t="s">
        <v>154</v>
      </c>
      <c r="P38" s="19" t="s">
        <v>155</v>
      </c>
    </row>
    <row r="39" s="2" customFormat="1" ht="19" customHeight="1" spans="1:16">
      <c r="A39" s="23"/>
      <c r="B39" s="24"/>
      <c r="C39" s="26">
        <f>SUM(C37:C38)</f>
        <v>83</v>
      </c>
      <c r="D39" s="27">
        <f>SUM(D37:D38)</f>
        <v>81</v>
      </c>
      <c r="E39" s="27">
        <f>SUM(E37:E38)</f>
        <v>81</v>
      </c>
      <c r="F39" s="28"/>
      <c r="G39" s="27">
        <f>SUM(G37:G38)</f>
        <v>81</v>
      </c>
      <c r="H39" s="28"/>
      <c r="I39" s="26">
        <f>SUM(I37:I38)</f>
        <v>0</v>
      </c>
      <c r="J39" s="26">
        <f>SUM(J37:J38)</f>
        <v>0</v>
      </c>
      <c r="K39" s="28"/>
      <c r="L39" s="26">
        <f>SUM(L37:L38)</f>
        <v>0</v>
      </c>
      <c r="M39" s="28"/>
      <c r="N39" s="26">
        <f>SUM(N37:N38)</f>
        <v>2</v>
      </c>
      <c r="O39" s="28"/>
      <c r="P39" s="43"/>
    </row>
    <row r="40" ht="19" customHeight="1" spans="1:16">
      <c r="A40" s="14" t="s">
        <v>43</v>
      </c>
      <c r="B40" s="15" t="s">
        <v>44</v>
      </c>
      <c r="C40" s="16">
        <v>98</v>
      </c>
      <c r="D40" s="17">
        <v>101</v>
      </c>
      <c r="E40" s="17">
        <v>101</v>
      </c>
      <c r="F40" s="18">
        <f>IFERROR(E40/D40,"")</f>
        <v>1</v>
      </c>
      <c r="G40" s="17">
        <v>101</v>
      </c>
      <c r="H40" s="18">
        <f>IFERROR(G40/D40,"")</f>
        <v>1</v>
      </c>
      <c r="I40" s="16">
        <v>0</v>
      </c>
      <c r="J40" s="16">
        <v>0</v>
      </c>
      <c r="K40" s="18">
        <f>IFERROR(J40/D40,"")</f>
        <v>0</v>
      </c>
      <c r="L40" s="16">
        <v>0</v>
      </c>
      <c r="M40" s="18">
        <f>IFERROR((D40-L40)/D40,"")</f>
        <v>1</v>
      </c>
      <c r="N40" s="16">
        <v>4</v>
      </c>
      <c r="O40" s="18">
        <f>IFERROR(N40/D40,"")</f>
        <v>0.0396039603960396</v>
      </c>
      <c r="P40" s="41">
        <f>IFERROR(40*H40+(1-K40)*20+40*M40,"")</f>
        <v>100</v>
      </c>
    </row>
    <row r="41" ht="19" customHeight="1" spans="1:16">
      <c r="A41" s="14"/>
      <c r="B41" s="15"/>
      <c r="C41" s="19">
        <v>14</v>
      </c>
      <c r="D41" s="19">
        <v>13</v>
      </c>
      <c r="E41" s="19">
        <v>13</v>
      </c>
      <c r="F41" s="19" t="s">
        <v>128</v>
      </c>
      <c r="G41" s="19">
        <v>13</v>
      </c>
      <c r="H41" s="19" t="s">
        <v>148</v>
      </c>
      <c r="I41" s="19">
        <v>0</v>
      </c>
      <c r="J41" s="19">
        <v>0</v>
      </c>
      <c r="K41" s="19" t="s">
        <v>131</v>
      </c>
      <c r="L41" s="19">
        <v>0</v>
      </c>
      <c r="M41" s="19" t="s">
        <v>131</v>
      </c>
      <c r="N41" s="19">
        <v>0</v>
      </c>
      <c r="O41" s="19" t="s">
        <v>131</v>
      </c>
      <c r="P41" s="19" t="s">
        <v>150</v>
      </c>
    </row>
    <row r="42" s="2" customFormat="1" ht="19" customHeight="1" spans="1:16">
      <c r="A42" s="23"/>
      <c r="B42" s="24"/>
      <c r="C42" s="26">
        <f>SUM(C40:C41)</f>
        <v>112</v>
      </c>
      <c r="D42" s="27">
        <f>SUM(D40:D41)</f>
        <v>114</v>
      </c>
      <c r="E42" s="27">
        <f>SUM(E40:E41)</f>
        <v>114</v>
      </c>
      <c r="F42" s="28"/>
      <c r="G42" s="27">
        <f>SUM(G40:G41)</f>
        <v>114</v>
      </c>
      <c r="H42" s="28"/>
      <c r="I42" s="26">
        <f>SUM(I40:I41)</f>
        <v>0</v>
      </c>
      <c r="J42" s="26">
        <f>SUM(J40:J41)</f>
        <v>0</v>
      </c>
      <c r="K42" s="28"/>
      <c r="L42" s="26">
        <f>SUM(L40:L41)</f>
        <v>0</v>
      </c>
      <c r="M42" s="28"/>
      <c r="N42" s="26">
        <f>SUM(N40:N41)</f>
        <v>4</v>
      </c>
      <c r="O42" s="28"/>
      <c r="P42" s="43"/>
    </row>
    <row r="43" ht="19" customHeight="1" spans="1:16">
      <c r="A43" s="14" t="s">
        <v>45</v>
      </c>
      <c r="B43" s="15" t="s">
        <v>46</v>
      </c>
      <c r="C43" s="16">
        <v>63</v>
      </c>
      <c r="D43" s="17">
        <v>67</v>
      </c>
      <c r="E43" s="17">
        <v>67</v>
      </c>
      <c r="F43" s="18">
        <f>IFERROR(E43/D43,"")</f>
        <v>1</v>
      </c>
      <c r="G43" s="17">
        <v>66</v>
      </c>
      <c r="H43" s="18">
        <f>IFERROR(G43/D43,"")</f>
        <v>0.985074626865672</v>
      </c>
      <c r="I43" s="16">
        <v>1</v>
      </c>
      <c r="J43" s="16">
        <v>0</v>
      </c>
      <c r="K43" s="18">
        <f>IFERROR(J43/D43,"")</f>
        <v>0</v>
      </c>
      <c r="L43" s="16">
        <v>3</v>
      </c>
      <c r="M43" s="18">
        <f>IFERROR((D43-L43)/D43,"")</f>
        <v>0.955223880597015</v>
      </c>
      <c r="N43" s="16">
        <v>16</v>
      </c>
      <c r="O43" s="18">
        <f>IFERROR(N43/D43,"")</f>
        <v>0.238805970149254</v>
      </c>
      <c r="P43" s="41">
        <f>IFERROR(40*H43+(1-K43)*20+40*M43,"")</f>
        <v>97.6119402985074</v>
      </c>
    </row>
    <row r="44" ht="19" customHeight="1" spans="1:16">
      <c r="A44" s="14"/>
      <c r="B44" s="15"/>
      <c r="C44" s="19">
        <v>14</v>
      </c>
      <c r="D44" s="19">
        <v>10</v>
      </c>
      <c r="E44" s="19">
        <v>10</v>
      </c>
      <c r="F44" s="19" t="s">
        <v>128</v>
      </c>
      <c r="G44" s="19">
        <v>10</v>
      </c>
      <c r="H44" s="19" t="s">
        <v>128</v>
      </c>
      <c r="I44" s="19">
        <v>0</v>
      </c>
      <c r="J44" s="19">
        <v>0</v>
      </c>
      <c r="K44" s="19" t="s">
        <v>131</v>
      </c>
      <c r="L44" s="19">
        <v>0</v>
      </c>
      <c r="M44" s="19" t="s">
        <v>131</v>
      </c>
      <c r="N44" s="19">
        <v>3</v>
      </c>
      <c r="O44" s="19" t="s">
        <v>156</v>
      </c>
      <c r="P44" s="19" t="s">
        <v>142</v>
      </c>
    </row>
    <row r="45" s="2" customFormat="1" ht="19" customHeight="1" spans="1:16">
      <c r="A45" s="23"/>
      <c r="B45" s="24"/>
      <c r="C45" s="26">
        <f>SUM(C43:C44)</f>
        <v>77</v>
      </c>
      <c r="D45" s="27">
        <f>SUM(D43:D44)</f>
        <v>77</v>
      </c>
      <c r="E45" s="27">
        <f>SUM(E43:E44)</f>
        <v>77</v>
      </c>
      <c r="F45" s="28"/>
      <c r="G45" s="27">
        <f>SUM(G43:G44)</f>
        <v>76</v>
      </c>
      <c r="H45" s="28"/>
      <c r="I45" s="26">
        <f>SUM(I43:I44)</f>
        <v>1</v>
      </c>
      <c r="J45" s="26">
        <f>SUM(J43:J44)</f>
        <v>0</v>
      </c>
      <c r="K45" s="28"/>
      <c r="L45" s="26">
        <f>SUM(L43:L44)</f>
        <v>3</v>
      </c>
      <c r="M45" s="28"/>
      <c r="N45" s="26">
        <f>SUM(N43:N44)</f>
        <v>19</v>
      </c>
      <c r="O45" s="28"/>
      <c r="P45" s="43"/>
    </row>
    <row r="46" ht="19" customHeight="1" spans="1:16">
      <c r="A46" s="14" t="s">
        <v>47</v>
      </c>
      <c r="B46" s="15" t="s">
        <v>48</v>
      </c>
      <c r="C46" s="16">
        <v>82</v>
      </c>
      <c r="D46" s="17">
        <v>79</v>
      </c>
      <c r="E46" s="17">
        <v>79</v>
      </c>
      <c r="F46" s="18">
        <f>IFERROR(E46/D46,"")</f>
        <v>1</v>
      </c>
      <c r="G46" s="17">
        <v>79</v>
      </c>
      <c r="H46" s="18">
        <f>IFERROR(G46/D46,"")</f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>IFERROR((D46-L46)/D46,"")</f>
        <v>1</v>
      </c>
      <c r="N46" s="16">
        <v>1</v>
      </c>
      <c r="O46" s="18">
        <f>IFERROR(N46/D46,"")</f>
        <v>0.0126582278481013</v>
      </c>
      <c r="P46" s="41">
        <f>IFERROR(40*H46+(1-K46)*20+40*M46,"")</f>
        <v>100</v>
      </c>
    </row>
    <row r="47" ht="19" customHeight="1" spans="1:16">
      <c r="A47" s="14"/>
      <c r="B47" s="15"/>
      <c r="C47" s="19">
        <v>14</v>
      </c>
      <c r="D47" s="19">
        <v>11</v>
      </c>
      <c r="E47" s="19">
        <v>11</v>
      </c>
      <c r="F47" s="19" t="s">
        <v>128</v>
      </c>
      <c r="G47" s="19">
        <v>11</v>
      </c>
      <c r="H47" s="19" t="s">
        <v>157</v>
      </c>
      <c r="I47" s="19">
        <v>0</v>
      </c>
      <c r="J47" s="19">
        <v>0</v>
      </c>
      <c r="K47" s="19" t="s">
        <v>131</v>
      </c>
      <c r="L47" s="19">
        <v>0</v>
      </c>
      <c r="M47" s="19" t="s">
        <v>131</v>
      </c>
      <c r="N47" s="19">
        <v>0</v>
      </c>
      <c r="O47" s="19" t="s">
        <v>131</v>
      </c>
      <c r="P47" s="19" t="s">
        <v>158</v>
      </c>
    </row>
    <row r="48" s="2" customFormat="1" ht="19" customHeight="1" spans="1:16">
      <c r="A48" s="23"/>
      <c r="B48" s="24"/>
      <c r="C48" s="26">
        <f>SUM(C46:C47)</f>
        <v>96</v>
      </c>
      <c r="D48" s="27">
        <f>SUM(D46:D47)</f>
        <v>90</v>
      </c>
      <c r="E48" s="27">
        <f>SUM(E46:E47)</f>
        <v>90</v>
      </c>
      <c r="F48" s="28"/>
      <c r="G48" s="27">
        <f>SUM(G46:G47)</f>
        <v>90</v>
      </c>
      <c r="H48" s="28"/>
      <c r="I48" s="26">
        <f>SUM(I46:I47)</f>
        <v>0</v>
      </c>
      <c r="J48" s="26">
        <f>SUM(J46:J47)</f>
        <v>0</v>
      </c>
      <c r="K48" s="28"/>
      <c r="L48" s="26">
        <f>SUM(L46:L47)</f>
        <v>0</v>
      </c>
      <c r="M48" s="28"/>
      <c r="N48" s="26">
        <f>SUM(N46:N47)</f>
        <v>1</v>
      </c>
      <c r="O48" s="28"/>
      <c r="P48" s="43"/>
    </row>
    <row r="49" ht="19" customHeight="1" spans="1:16">
      <c r="A49" s="14" t="s">
        <v>49</v>
      </c>
      <c r="B49" s="15" t="s">
        <v>50</v>
      </c>
      <c r="C49" s="16">
        <v>58</v>
      </c>
      <c r="D49" s="17">
        <v>59</v>
      </c>
      <c r="E49" s="17">
        <v>59</v>
      </c>
      <c r="F49" s="18">
        <f>IFERROR(E49/D49,"")</f>
        <v>1</v>
      </c>
      <c r="G49" s="17">
        <v>59</v>
      </c>
      <c r="H49" s="18">
        <f>IFERROR(G49/D49,"")</f>
        <v>1</v>
      </c>
      <c r="I49" s="16">
        <v>0</v>
      </c>
      <c r="J49" s="16">
        <v>0</v>
      </c>
      <c r="K49" s="18">
        <f>IFERROR(J49/D49,"")</f>
        <v>0</v>
      </c>
      <c r="L49" s="16">
        <v>1</v>
      </c>
      <c r="M49" s="18">
        <f>IFERROR((D49-L49)/D49,"")</f>
        <v>0.983050847457627</v>
      </c>
      <c r="N49" s="16">
        <v>5</v>
      </c>
      <c r="O49" s="18">
        <f>IFERROR(N49/D49,"")</f>
        <v>0.0847457627118644</v>
      </c>
      <c r="P49" s="41">
        <f>IFERROR(40*H49+(1-K49)*20+40*M49,"")</f>
        <v>99.3220338983051</v>
      </c>
    </row>
    <row r="50" ht="19" customHeight="1" spans="1:16">
      <c r="A50" s="14"/>
      <c r="B50" s="30"/>
      <c r="C50" s="19">
        <v>8</v>
      </c>
      <c r="D50" s="19">
        <v>5</v>
      </c>
      <c r="E50" s="19">
        <v>5</v>
      </c>
      <c r="F50" s="19" t="s">
        <v>128</v>
      </c>
      <c r="G50" s="19">
        <v>5</v>
      </c>
      <c r="H50" s="19" t="s">
        <v>128</v>
      </c>
      <c r="I50" s="19">
        <v>0</v>
      </c>
      <c r="J50" s="19">
        <v>0</v>
      </c>
      <c r="K50" s="19" t="s">
        <v>131</v>
      </c>
      <c r="L50" s="19">
        <v>0</v>
      </c>
      <c r="M50" s="19" t="s">
        <v>131</v>
      </c>
      <c r="N50" s="19">
        <v>0</v>
      </c>
      <c r="O50" s="19" t="s">
        <v>131</v>
      </c>
      <c r="P50" s="19" t="s">
        <v>142</v>
      </c>
    </row>
    <row r="51" s="2" customFormat="1" ht="19" customHeight="1" spans="1:16">
      <c r="A51" s="23"/>
      <c r="B51" s="31"/>
      <c r="C51" s="32">
        <f>SUM(C49:C50)</f>
        <v>66</v>
      </c>
      <c r="D51" s="33">
        <f>SUM(D49:D50)</f>
        <v>64</v>
      </c>
      <c r="E51" s="33">
        <f>SUM(E49:E50)</f>
        <v>64</v>
      </c>
      <c r="F51" s="28"/>
      <c r="G51" s="33">
        <f>SUM(G49:G50)</f>
        <v>64</v>
      </c>
      <c r="H51" s="28"/>
      <c r="I51" s="32">
        <f>SUM(I49:I50)</f>
        <v>0</v>
      </c>
      <c r="J51" s="32">
        <f>SUM(J49:J50)</f>
        <v>0</v>
      </c>
      <c r="K51" s="28"/>
      <c r="L51" s="32">
        <f>SUM(L49:L50)</f>
        <v>1</v>
      </c>
      <c r="M51" s="28"/>
      <c r="N51" s="32">
        <f>SUM(N49:N50)</f>
        <v>5</v>
      </c>
      <c r="O51" s="28"/>
      <c r="P51" s="43"/>
    </row>
    <row r="52" ht="19" customHeight="1" spans="1:16">
      <c r="A52" s="14" t="s">
        <v>51</v>
      </c>
      <c r="B52" t="s">
        <v>159</v>
      </c>
      <c r="C52" s="34"/>
      <c r="D52" s="34"/>
      <c r="E52" s="34"/>
      <c r="F52" s="18"/>
      <c r="G52" s="34"/>
      <c r="H52" s="18"/>
      <c r="I52" s="34"/>
      <c r="J52" s="34"/>
      <c r="K52" s="18"/>
      <c r="L52" s="34"/>
      <c r="M52" s="18"/>
      <c r="N52" s="34"/>
      <c r="O52" s="18"/>
      <c r="P52" s="41"/>
    </row>
    <row r="53" ht="19" customHeight="1" spans="1:16">
      <c r="A53" s="1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1"/>
    </row>
    <row r="54" s="3" customFormat="1" ht="19" customHeight="1" spans="1:16">
      <c r="A54" s="35"/>
      <c r="C54" s="36"/>
      <c r="D54" s="36"/>
      <c r="E54" s="36"/>
      <c r="F54" s="37"/>
      <c r="G54" s="36"/>
      <c r="H54" s="37"/>
      <c r="I54" s="36"/>
      <c r="J54" s="36"/>
      <c r="K54" s="37"/>
      <c r="L54" s="36"/>
      <c r="M54" s="37"/>
      <c r="N54" s="36"/>
      <c r="O54" s="37"/>
      <c r="P54" s="44"/>
    </row>
    <row r="55" ht="19" customHeight="1" spans="1:16">
      <c r="A55" s="14" t="s">
        <v>53</v>
      </c>
      <c r="B55" s="15" t="s">
        <v>52</v>
      </c>
      <c r="C55" s="16">
        <v>20</v>
      </c>
      <c r="D55" s="17">
        <v>23</v>
      </c>
      <c r="E55" s="17">
        <v>23</v>
      </c>
      <c r="F55" s="18">
        <f>IFERROR(E55/D55,"")</f>
        <v>1</v>
      </c>
      <c r="G55" s="17">
        <v>23</v>
      </c>
      <c r="H55" s="18">
        <f>IFERROR(G55/D55,"")</f>
        <v>1</v>
      </c>
      <c r="I55" s="16">
        <v>0</v>
      </c>
      <c r="J55" s="16">
        <v>0</v>
      </c>
      <c r="K55" s="18">
        <f>IFERROR(J55/D55,"")</f>
        <v>0</v>
      </c>
      <c r="L55" s="16">
        <v>0</v>
      </c>
      <c r="M55" s="18">
        <f>IFERROR((D55-L55)/D55,"")</f>
        <v>1</v>
      </c>
      <c r="N55" s="16">
        <v>3</v>
      </c>
      <c r="O55" s="18">
        <f>IFERROR(N55/D55,"")</f>
        <v>0.130434782608696</v>
      </c>
      <c r="P55" s="41">
        <f>IFERROR(40*H55+(1-K55)*20+40*M55,"")</f>
        <v>100</v>
      </c>
    </row>
    <row r="56" ht="19" customHeight="1" spans="1:16">
      <c r="A56" s="14"/>
      <c r="B56" s="15"/>
      <c r="C56" s="19">
        <v>3</v>
      </c>
      <c r="D56" s="19">
        <v>2</v>
      </c>
      <c r="E56" s="19">
        <v>2</v>
      </c>
      <c r="F56" s="19" t="s">
        <v>128</v>
      </c>
      <c r="G56" s="19">
        <v>2</v>
      </c>
      <c r="H56" s="19" t="s">
        <v>128</v>
      </c>
      <c r="I56" s="19">
        <v>0</v>
      </c>
      <c r="J56" s="19">
        <v>0</v>
      </c>
      <c r="K56" s="19" t="s">
        <v>131</v>
      </c>
      <c r="L56" s="19">
        <v>0</v>
      </c>
      <c r="M56" s="19" t="s">
        <v>131</v>
      </c>
      <c r="N56" s="19">
        <v>0</v>
      </c>
      <c r="O56" s="19" t="s">
        <v>131</v>
      </c>
      <c r="P56" s="19" t="s">
        <v>142</v>
      </c>
    </row>
    <row r="57" s="2" customFormat="1" ht="19" customHeight="1" spans="1:16">
      <c r="A57" s="23"/>
      <c r="B57" s="24"/>
      <c r="C57" s="26">
        <f>SUM(C55:C56)</f>
        <v>23</v>
      </c>
      <c r="D57" s="27">
        <f>SUM(D55:D56)</f>
        <v>25</v>
      </c>
      <c r="E57" s="27">
        <f>SUM(E55:E56)</f>
        <v>25</v>
      </c>
      <c r="F57" s="28"/>
      <c r="G57" s="27">
        <f>SUM(G55:G56)</f>
        <v>25</v>
      </c>
      <c r="H57" s="28"/>
      <c r="I57" s="26">
        <f>SUM(I55:I56)</f>
        <v>0</v>
      </c>
      <c r="J57" s="26">
        <f>SUM(J55:J56)</f>
        <v>0</v>
      </c>
      <c r="K57" s="28"/>
      <c r="L57" s="26">
        <f>SUM(L55:L56)</f>
        <v>0</v>
      </c>
      <c r="M57" s="28"/>
      <c r="N57" s="26">
        <f>SUM(N55:N56)</f>
        <v>3</v>
      </c>
      <c r="O57" s="28"/>
      <c r="P57" s="43"/>
    </row>
    <row r="58" ht="19" customHeight="1" spans="1:16">
      <c r="A58" s="14" t="s">
        <v>55</v>
      </c>
      <c r="B58" s="15" t="s">
        <v>54</v>
      </c>
      <c r="C58" s="16">
        <v>35</v>
      </c>
      <c r="D58" s="17">
        <v>34</v>
      </c>
      <c r="E58" s="17">
        <v>34</v>
      </c>
      <c r="F58" s="18">
        <f>IFERROR(E58/D58,"")</f>
        <v>1</v>
      </c>
      <c r="G58" s="17">
        <v>34</v>
      </c>
      <c r="H58" s="18">
        <f>IFERROR(G58/D58,"")</f>
        <v>1</v>
      </c>
      <c r="I58" s="16">
        <v>0</v>
      </c>
      <c r="J58" s="16">
        <v>0</v>
      </c>
      <c r="K58" s="18">
        <f>IFERROR(J58/D58,"")</f>
        <v>0</v>
      </c>
      <c r="L58" s="16">
        <v>0</v>
      </c>
      <c r="M58" s="18">
        <f>IFERROR((D58-L58)/D58,"")</f>
        <v>1</v>
      </c>
      <c r="N58" s="16">
        <v>0</v>
      </c>
      <c r="O58" s="18">
        <f>IFERROR(N58/D58,"")</f>
        <v>0</v>
      </c>
      <c r="P58" s="41">
        <f>IFERROR(40*H58+(1-K58)*20+40*M58,"")</f>
        <v>100</v>
      </c>
    </row>
    <row r="59" ht="19" customHeight="1" spans="1:16">
      <c r="A59" s="14"/>
      <c r="B59" s="15"/>
      <c r="C59" s="19">
        <v>0</v>
      </c>
      <c r="D59" s="19">
        <v>1</v>
      </c>
      <c r="E59" s="19">
        <v>1</v>
      </c>
      <c r="F59" s="19" t="s">
        <v>128</v>
      </c>
      <c r="G59" s="19">
        <v>1</v>
      </c>
      <c r="H59" s="19" t="s">
        <v>128</v>
      </c>
      <c r="I59" s="19">
        <v>0</v>
      </c>
      <c r="J59" s="19">
        <v>0</v>
      </c>
      <c r="K59" s="19" t="s">
        <v>131</v>
      </c>
      <c r="L59" s="19">
        <v>0</v>
      </c>
      <c r="M59" s="19" t="s">
        <v>131</v>
      </c>
      <c r="N59" s="19">
        <v>0</v>
      </c>
      <c r="O59" s="19" t="s">
        <v>131</v>
      </c>
      <c r="P59" s="19" t="s">
        <v>142</v>
      </c>
    </row>
    <row r="60" s="2" customFormat="1" ht="19" customHeight="1" spans="1:16">
      <c r="A60" s="23"/>
      <c r="B60" s="24"/>
      <c r="C60" s="26">
        <f>SUM(C58:C59)</f>
        <v>35</v>
      </c>
      <c r="D60" s="27">
        <f>SUM(D58:D59)</f>
        <v>35</v>
      </c>
      <c r="E60" s="27">
        <f>SUM(E58:E59)</f>
        <v>35</v>
      </c>
      <c r="F60" s="28"/>
      <c r="G60" s="27">
        <f>SUM(G58:G59)</f>
        <v>35</v>
      </c>
      <c r="H60" s="28"/>
      <c r="I60" s="26">
        <f>SUM(I58:I59)</f>
        <v>0</v>
      </c>
      <c r="J60" s="26">
        <f>SUM(J58:J59)</f>
        <v>0</v>
      </c>
      <c r="K60" s="28"/>
      <c r="L60" s="26">
        <f>SUM(L58:L59)</f>
        <v>0</v>
      </c>
      <c r="M60" s="28"/>
      <c r="N60" s="26">
        <f>SUM(N58:N59)</f>
        <v>0</v>
      </c>
      <c r="O60" s="28"/>
      <c r="P60" s="43"/>
    </row>
    <row r="61" ht="19" customHeight="1" spans="1:16">
      <c r="A61" s="14" t="s">
        <v>57</v>
      </c>
      <c r="B61" s="15" t="s">
        <v>56</v>
      </c>
      <c r="C61" s="16">
        <v>124</v>
      </c>
      <c r="D61" s="17">
        <v>124</v>
      </c>
      <c r="E61" s="17">
        <v>124</v>
      </c>
      <c r="F61" s="18">
        <f>IFERROR(E61/D61,"")</f>
        <v>1</v>
      </c>
      <c r="G61" s="17">
        <v>121</v>
      </c>
      <c r="H61" s="18">
        <f>IFERROR(G61/D61,"")</f>
        <v>0.975806451612903</v>
      </c>
      <c r="I61" s="16">
        <v>3</v>
      </c>
      <c r="J61" s="16">
        <v>0</v>
      </c>
      <c r="K61" s="18">
        <f>IFERROR(J61/D61,"")</f>
        <v>0</v>
      </c>
      <c r="L61" s="16">
        <v>3</v>
      </c>
      <c r="M61" s="18">
        <f>IFERROR((D61-L61)/D61,"")</f>
        <v>0.975806451612903</v>
      </c>
      <c r="N61" s="16">
        <v>28</v>
      </c>
      <c r="O61" s="18">
        <f>IFERROR(N61/D61,"")</f>
        <v>0.225806451612903</v>
      </c>
      <c r="P61" s="41">
        <f>IFERROR(40*H61+(1-K61)*20+40*M61,"")</f>
        <v>98.0645161290323</v>
      </c>
    </row>
    <row r="62" ht="19" customHeight="1" spans="1:16">
      <c r="A62" s="14"/>
      <c r="B62" s="15"/>
      <c r="C62" s="19">
        <v>9</v>
      </c>
      <c r="D62" s="19">
        <v>9</v>
      </c>
      <c r="E62" s="19">
        <v>9</v>
      </c>
      <c r="F62" s="19" t="s">
        <v>128</v>
      </c>
      <c r="G62" s="19">
        <v>9</v>
      </c>
      <c r="H62" s="19" t="s">
        <v>128</v>
      </c>
      <c r="I62" s="19">
        <v>0</v>
      </c>
      <c r="J62" s="19">
        <v>0</v>
      </c>
      <c r="K62" s="19" t="s">
        <v>131</v>
      </c>
      <c r="L62" s="19">
        <v>0</v>
      </c>
      <c r="M62" s="19" t="s">
        <v>131</v>
      </c>
      <c r="N62" s="19">
        <v>2</v>
      </c>
      <c r="O62" s="19" t="s">
        <v>160</v>
      </c>
      <c r="P62" s="19" t="s">
        <v>142</v>
      </c>
    </row>
    <row r="63" s="2" customFormat="1" ht="19" customHeight="1" spans="1:16">
      <c r="A63" s="23"/>
      <c r="B63" s="24"/>
      <c r="C63" s="26">
        <f>SUM(C61:C62)</f>
        <v>133</v>
      </c>
      <c r="D63" s="27">
        <f>SUM(D61:D62)</f>
        <v>133</v>
      </c>
      <c r="E63" s="27">
        <f>SUM(E61:E62)</f>
        <v>133</v>
      </c>
      <c r="F63" s="28"/>
      <c r="G63" s="27">
        <f>SUM(G61:G62)</f>
        <v>130</v>
      </c>
      <c r="H63" s="28"/>
      <c r="I63" s="26">
        <f>SUM(I61:I62)</f>
        <v>3</v>
      </c>
      <c r="J63" s="26">
        <f>SUM(J61:J62)</f>
        <v>0</v>
      </c>
      <c r="K63" s="28"/>
      <c r="L63" s="26">
        <f>SUM(L61:L62)</f>
        <v>3</v>
      </c>
      <c r="M63" s="28"/>
      <c r="N63" s="26">
        <f>SUM(N61:N62)</f>
        <v>30</v>
      </c>
      <c r="O63" s="28"/>
      <c r="P63" s="43"/>
    </row>
    <row r="64" ht="19" customHeight="1" spans="1:16">
      <c r="A64" s="14" t="s">
        <v>59</v>
      </c>
      <c r="B64" s="15" t="s">
        <v>58</v>
      </c>
      <c r="C64" s="16">
        <v>42</v>
      </c>
      <c r="D64" s="17">
        <v>40</v>
      </c>
      <c r="E64" s="17">
        <v>40</v>
      </c>
      <c r="F64" s="18">
        <f>IFERROR(E64/D64,"")</f>
        <v>1</v>
      </c>
      <c r="G64" s="17">
        <v>40</v>
      </c>
      <c r="H64" s="18">
        <f>IFERROR(G64/D64,"")</f>
        <v>1</v>
      </c>
      <c r="I64" s="16">
        <v>0</v>
      </c>
      <c r="J64" s="16">
        <v>0</v>
      </c>
      <c r="K64" s="18">
        <f>IFERROR(J64/D64,"")</f>
        <v>0</v>
      </c>
      <c r="L64" s="16">
        <v>0</v>
      </c>
      <c r="M64" s="18">
        <f>IFERROR((D64-L64)/D64,"")</f>
        <v>1</v>
      </c>
      <c r="N64" s="16">
        <v>6</v>
      </c>
      <c r="O64" s="18">
        <f>IFERROR(N64/D64,"")</f>
        <v>0.15</v>
      </c>
      <c r="P64" s="41">
        <f>IFERROR(40*H64+(1-K64)*20+40*M64,"")</f>
        <v>100</v>
      </c>
    </row>
    <row r="65" ht="19" customHeight="1" spans="1:16">
      <c r="A65" s="14"/>
      <c r="B65" s="15"/>
      <c r="C65" s="19">
        <v>1</v>
      </c>
      <c r="D65" s="19">
        <v>4</v>
      </c>
      <c r="E65" s="19">
        <v>4</v>
      </c>
      <c r="F65" s="19" t="s">
        <v>128</v>
      </c>
      <c r="G65" s="19">
        <v>4</v>
      </c>
      <c r="H65" s="19" t="s">
        <v>128</v>
      </c>
      <c r="I65" s="19">
        <v>0</v>
      </c>
      <c r="J65" s="19">
        <v>0</v>
      </c>
      <c r="K65" s="19" t="s">
        <v>131</v>
      </c>
      <c r="L65" s="19">
        <v>0</v>
      </c>
      <c r="M65" s="19" t="s">
        <v>131</v>
      </c>
      <c r="N65" s="19">
        <v>1</v>
      </c>
      <c r="O65" s="19" t="s">
        <v>161</v>
      </c>
      <c r="P65" s="19" t="s">
        <v>142</v>
      </c>
    </row>
    <row r="66" s="2" customFormat="1" ht="19" customHeight="1" spans="1:16">
      <c r="A66" s="23"/>
      <c r="B66" s="24"/>
      <c r="C66" s="26">
        <f>SUM(C64:C65)</f>
        <v>43</v>
      </c>
      <c r="D66" s="27">
        <f>SUM(D64:D65)</f>
        <v>44</v>
      </c>
      <c r="E66" s="27">
        <f>SUM(E64:E65)</f>
        <v>44</v>
      </c>
      <c r="F66" s="28"/>
      <c r="G66" s="27">
        <f>SUM(G64:G65)</f>
        <v>44</v>
      </c>
      <c r="H66" s="28"/>
      <c r="I66" s="26">
        <f>SUM(I64:I65)</f>
        <v>0</v>
      </c>
      <c r="J66" s="26">
        <f>SUM(J64:J65)</f>
        <v>0</v>
      </c>
      <c r="K66" s="28"/>
      <c r="L66" s="26">
        <f>SUM(L64:L65)</f>
        <v>0</v>
      </c>
      <c r="M66" s="28"/>
      <c r="N66" s="26">
        <f>SUM(N64:N65)</f>
        <v>7</v>
      </c>
      <c r="O66" s="28"/>
      <c r="P66" s="43"/>
    </row>
    <row r="67" ht="19" customHeight="1" spans="1:16">
      <c r="A67" s="14" t="s">
        <v>61</v>
      </c>
      <c r="B67" s="15" t="s">
        <v>60</v>
      </c>
      <c r="C67" s="16">
        <v>105</v>
      </c>
      <c r="D67" s="17">
        <v>103</v>
      </c>
      <c r="E67" s="17">
        <v>103</v>
      </c>
      <c r="F67" s="18">
        <f>IFERROR(E67/D67,"")</f>
        <v>1</v>
      </c>
      <c r="G67" s="17">
        <v>103</v>
      </c>
      <c r="H67" s="18">
        <f>IFERROR(G67/D67,"")</f>
        <v>1</v>
      </c>
      <c r="I67" s="16">
        <v>0</v>
      </c>
      <c r="J67" s="16">
        <v>1</v>
      </c>
      <c r="K67" s="18">
        <f>IFERROR(J67/D67,"")</f>
        <v>0.00970873786407767</v>
      </c>
      <c r="L67" s="16">
        <v>1</v>
      </c>
      <c r="M67" s="18">
        <f>IFERROR((D67-L67)/D67,"")</f>
        <v>0.990291262135922</v>
      </c>
      <c r="N67" s="16">
        <v>10</v>
      </c>
      <c r="O67" s="18">
        <f>IFERROR(N67/D67,"")</f>
        <v>0.0970873786407767</v>
      </c>
      <c r="P67" s="41">
        <f>IFERROR(40*H67+(1-K67)*20+40*M67,"")</f>
        <v>99.4174757281554</v>
      </c>
    </row>
    <row r="68" ht="19" customHeight="1" spans="1:16">
      <c r="A68" s="14"/>
      <c r="B68" s="15"/>
      <c r="C68" s="19">
        <v>12</v>
      </c>
      <c r="D68" s="19">
        <v>11</v>
      </c>
      <c r="E68" s="19">
        <v>11</v>
      </c>
      <c r="F68" s="19" t="s">
        <v>128</v>
      </c>
      <c r="G68" s="19">
        <v>11</v>
      </c>
      <c r="H68" s="19" t="s">
        <v>128</v>
      </c>
      <c r="I68" s="19">
        <v>0</v>
      </c>
      <c r="J68" s="19">
        <v>0</v>
      </c>
      <c r="K68" s="19" t="s">
        <v>131</v>
      </c>
      <c r="L68" s="19">
        <v>0</v>
      </c>
      <c r="M68" s="19" t="s">
        <v>131</v>
      </c>
      <c r="N68" s="19">
        <v>4</v>
      </c>
      <c r="O68" s="19" t="s">
        <v>162</v>
      </c>
      <c r="P68" s="19" t="s">
        <v>142</v>
      </c>
    </row>
    <row r="69" s="2" customFormat="1" ht="19" customHeight="1" spans="1:16">
      <c r="A69" s="23"/>
      <c r="B69" s="24"/>
      <c r="C69" s="26">
        <f>SUM(C67:C68)</f>
        <v>117</v>
      </c>
      <c r="D69" s="27">
        <f>SUM(D67:D68)</f>
        <v>114</v>
      </c>
      <c r="E69" s="27">
        <f>SUM(E67:E68)</f>
        <v>114</v>
      </c>
      <c r="F69" s="28"/>
      <c r="G69" s="27">
        <f>SUM(G67:G68)</f>
        <v>114</v>
      </c>
      <c r="H69" s="28"/>
      <c r="I69" s="26">
        <f>SUM(I67:I68)</f>
        <v>0</v>
      </c>
      <c r="J69" s="26">
        <f>SUM(J67:J68)</f>
        <v>1</v>
      </c>
      <c r="K69" s="28"/>
      <c r="L69" s="26">
        <f>SUM(L67:L68)</f>
        <v>1</v>
      </c>
      <c r="M69" s="28"/>
      <c r="N69" s="26"/>
      <c r="O69" s="28"/>
      <c r="P69" s="43"/>
    </row>
    <row r="70" ht="19" customHeight="1" spans="1:16">
      <c r="A70" s="14" t="s">
        <v>63</v>
      </c>
      <c r="B70" s="15" t="s">
        <v>62</v>
      </c>
      <c r="C70" s="16">
        <v>121</v>
      </c>
      <c r="D70" s="17">
        <v>123</v>
      </c>
      <c r="E70" s="17">
        <v>123</v>
      </c>
      <c r="F70" s="18">
        <f>IFERROR(E70/D70,"")</f>
        <v>1</v>
      </c>
      <c r="G70" s="17">
        <v>123</v>
      </c>
      <c r="H70" s="18">
        <f>IFERROR(G70/D70,"")</f>
        <v>1</v>
      </c>
      <c r="I70" s="16">
        <v>0</v>
      </c>
      <c r="J70" s="16">
        <v>1</v>
      </c>
      <c r="K70" s="18">
        <f>IFERROR(J70/D70,"")</f>
        <v>0.00813008130081301</v>
      </c>
      <c r="L70" s="16">
        <v>1</v>
      </c>
      <c r="M70" s="18">
        <f>IFERROR((D70-L70)/D70,"")</f>
        <v>0.991869918699187</v>
      </c>
      <c r="N70" s="16">
        <v>4</v>
      </c>
      <c r="O70" s="18">
        <f>IFERROR(N70/D70,"")</f>
        <v>0.032520325203252</v>
      </c>
      <c r="P70" s="41">
        <f>IFERROR(40*H70+(1-K70)*20+40*M70,"")</f>
        <v>99.5121951219512</v>
      </c>
    </row>
    <row r="71" ht="19" customHeight="1" spans="1:16">
      <c r="A71" s="14"/>
      <c r="B71" s="15"/>
      <c r="C71" s="19">
        <v>9</v>
      </c>
      <c r="D71" s="19">
        <v>8</v>
      </c>
      <c r="E71" s="19">
        <v>8</v>
      </c>
      <c r="F71" s="19" t="s">
        <v>128</v>
      </c>
      <c r="G71" s="19">
        <v>8</v>
      </c>
      <c r="H71" s="19" t="s">
        <v>128</v>
      </c>
      <c r="I71" s="19">
        <v>0</v>
      </c>
      <c r="J71" s="19">
        <v>0</v>
      </c>
      <c r="K71" s="19" t="s">
        <v>131</v>
      </c>
      <c r="L71" s="19">
        <v>0</v>
      </c>
      <c r="M71" s="19" t="s">
        <v>131</v>
      </c>
      <c r="N71" s="19">
        <v>0</v>
      </c>
      <c r="O71" s="19" t="s">
        <v>131</v>
      </c>
      <c r="P71" s="19" t="s">
        <v>142</v>
      </c>
    </row>
    <row r="72" s="2" customFormat="1" ht="19" customHeight="1" spans="1:16">
      <c r="A72" s="23"/>
      <c r="B72" s="24"/>
      <c r="C72" s="26">
        <f>SUM(C70:C71)</f>
        <v>130</v>
      </c>
      <c r="D72" s="27">
        <f>SUM(D70:D71)</f>
        <v>131</v>
      </c>
      <c r="E72" s="27">
        <f>SUM(E70:E71)</f>
        <v>131</v>
      </c>
      <c r="F72" s="28"/>
      <c r="G72" s="27">
        <f>SUM(G70:G71)</f>
        <v>131</v>
      </c>
      <c r="H72" s="28"/>
      <c r="I72" s="26">
        <f>SUM(I70:I71)</f>
        <v>0</v>
      </c>
      <c r="J72" s="26">
        <f>SUM(J70:J71)</f>
        <v>1</v>
      </c>
      <c r="K72" s="28"/>
      <c r="L72" s="26">
        <f>SUM(L70:L71)</f>
        <v>1</v>
      </c>
      <c r="M72" s="28"/>
      <c r="N72" s="26">
        <f>SUM(N70:N71)</f>
        <v>4</v>
      </c>
      <c r="O72" s="28"/>
      <c r="P72" s="43"/>
    </row>
    <row r="73" ht="19" customHeight="1" spans="1:16">
      <c r="A73" s="14" t="s">
        <v>65</v>
      </c>
      <c r="B73" s="15" t="s">
        <v>64</v>
      </c>
      <c r="C73" s="16">
        <v>26</v>
      </c>
      <c r="D73" s="17">
        <v>26</v>
      </c>
      <c r="E73" s="17">
        <v>26</v>
      </c>
      <c r="F73" s="18">
        <f>IFERROR(E73/D73,"")</f>
        <v>1</v>
      </c>
      <c r="G73" s="17">
        <v>25</v>
      </c>
      <c r="H73" s="18">
        <f>IFERROR(G73/D73,"")</f>
        <v>0.961538461538462</v>
      </c>
      <c r="I73" s="16">
        <v>1</v>
      </c>
      <c r="J73" s="16">
        <v>0</v>
      </c>
      <c r="K73" s="18">
        <f>IFERROR(J73/D73,"")</f>
        <v>0</v>
      </c>
      <c r="L73" s="16">
        <v>0</v>
      </c>
      <c r="M73" s="18">
        <f>IFERROR((D73-L73)/D73,"")</f>
        <v>1</v>
      </c>
      <c r="N73" s="16">
        <v>5</v>
      </c>
      <c r="O73" s="18">
        <f>IFERROR(N73/D73,"")</f>
        <v>0.192307692307692</v>
      </c>
      <c r="P73" s="41">
        <f>IFERROR(40*H73+(1-K73)*20+40*M73,"")</f>
        <v>98.4615384615385</v>
      </c>
    </row>
    <row r="74" ht="19" customHeight="1" spans="1:16">
      <c r="A74" s="14"/>
      <c r="B74" s="15"/>
      <c r="C74" s="19">
        <v>0</v>
      </c>
      <c r="D74" s="19">
        <v>1</v>
      </c>
      <c r="E74" s="19">
        <v>1</v>
      </c>
      <c r="F74" s="19" t="s">
        <v>128</v>
      </c>
      <c r="G74" s="19">
        <v>1</v>
      </c>
      <c r="H74" s="19" t="s">
        <v>128</v>
      </c>
      <c r="I74" s="19">
        <v>0</v>
      </c>
      <c r="J74" s="19">
        <v>0</v>
      </c>
      <c r="K74" s="19" t="s">
        <v>131</v>
      </c>
      <c r="L74" s="19">
        <v>0</v>
      </c>
      <c r="M74" s="19" t="s">
        <v>131</v>
      </c>
      <c r="N74" s="19">
        <v>1</v>
      </c>
      <c r="O74" s="19" t="s">
        <v>128</v>
      </c>
      <c r="P74" s="19" t="s">
        <v>142</v>
      </c>
    </row>
    <row r="75" s="2" customFormat="1" ht="19" customHeight="1" spans="1:16">
      <c r="A75" s="23"/>
      <c r="B75" s="24"/>
      <c r="C75" s="26">
        <f>SUM(C73:C74)</f>
        <v>26</v>
      </c>
      <c r="D75" s="27">
        <f>SUM(D73:D74)</f>
        <v>27</v>
      </c>
      <c r="E75" s="27">
        <f>SUM(E73:E74)</f>
        <v>27</v>
      </c>
      <c r="F75" s="28"/>
      <c r="G75" s="27">
        <f>SUM(G73:G74)</f>
        <v>26</v>
      </c>
      <c r="H75" s="28"/>
      <c r="I75" s="26">
        <f>SUM(I73:I74)</f>
        <v>1</v>
      </c>
      <c r="J75" s="26">
        <f>SUM(J73:J74)</f>
        <v>0</v>
      </c>
      <c r="K75" s="28"/>
      <c r="L75" s="26">
        <f>SUM(L73:L74)</f>
        <v>0</v>
      </c>
      <c r="M75" s="28"/>
      <c r="N75" s="26">
        <f>SUM(N73:N74)</f>
        <v>6</v>
      </c>
      <c r="O75" s="28"/>
      <c r="P75" s="43"/>
    </row>
    <row r="76" ht="19" customHeight="1" spans="1:16">
      <c r="A76" s="14" t="s">
        <v>67</v>
      </c>
      <c r="B76" s="15" t="s">
        <v>66</v>
      </c>
      <c r="C76" s="16">
        <v>15</v>
      </c>
      <c r="D76" s="17">
        <v>15</v>
      </c>
      <c r="E76" s="17">
        <v>15</v>
      </c>
      <c r="F76" s="18">
        <f>IFERROR(E76/D76,"")</f>
        <v>1</v>
      </c>
      <c r="G76" s="17">
        <v>14</v>
      </c>
      <c r="H76" s="18">
        <f>IFERROR(G76/D76,"")</f>
        <v>0.933333333333333</v>
      </c>
      <c r="I76" s="16">
        <v>1</v>
      </c>
      <c r="J76" s="16">
        <v>0</v>
      </c>
      <c r="K76" s="18">
        <f>IFERROR(J76/D76,"")</f>
        <v>0</v>
      </c>
      <c r="L76" s="16">
        <v>0</v>
      </c>
      <c r="M76" s="18">
        <f>IFERROR((D76-L76)/D76,"")</f>
        <v>1</v>
      </c>
      <c r="N76" s="16">
        <v>7</v>
      </c>
      <c r="O76" s="18">
        <f>IFERROR(N76/D76,"")</f>
        <v>0.466666666666667</v>
      </c>
      <c r="P76" s="41">
        <f>IFERROR(40*H76+(1-K76)*20+40*M76,"")</f>
        <v>97.3333333333333</v>
      </c>
    </row>
    <row r="77" ht="19" customHeight="1" spans="1:16">
      <c r="A77" s="14"/>
      <c r="B77" s="15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="2" customFormat="1" ht="19" customHeight="1" spans="1:16">
      <c r="A78" s="23"/>
      <c r="B78" s="24"/>
      <c r="C78" s="26">
        <f>SUM(C76:C77)</f>
        <v>15</v>
      </c>
      <c r="D78" s="27">
        <f>SUM(D76:D77)</f>
        <v>15</v>
      </c>
      <c r="E78" s="27">
        <f>SUM(E76:E77)</f>
        <v>15</v>
      </c>
      <c r="F78" s="28"/>
      <c r="G78" s="27">
        <f>SUM(G76:G77)</f>
        <v>14</v>
      </c>
      <c r="H78" s="28"/>
      <c r="I78" s="26">
        <f>SUM(I76:I77)</f>
        <v>1</v>
      </c>
      <c r="J78" s="26">
        <f>SUM(J76:J77)</f>
        <v>0</v>
      </c>
      <c r="K78" s="28"/>
      <c r="L78" s="26">
        <f>SUM(L76:L77)</f>
        <v>0</v>
      </c>
      <c r="M78" s="28"/>
      <c r="N78" s="26">
        <f>SUM(N76:N77)</f>
        <v>7</v>
      </c>
      <c r="O78" s="28"/>
      <c r="P78" s="43"/>
    </row>
    <row r="79" ht="19" customHeight="1" spans="1:16">
      <c r="A79" s="14" t="s">
        <v>69</v>
      </c>
      <c r="B79" s="15" t="s">
        <v>68</v>
      </c>
      <c r="C79" s="16">
        <v>12</v>
      </c>
      <c r="D79" s="17">
        <v>12</v>
      </c>
      <c r="E79" s="17">
        <v>12</v>
      </c>
      <c r="F79" s="18">
        <f>IFERROR(E79/D79,"")</f>
        <v>1</v>
      </c>
      <c r="G79" s="17">
        <v>11</v>
      </c>
      <c r="H79" s="18">
        <f>IFERROR(G79/D79,"")</f>
        <v>0.916666666666667</v>
      </c>
      <c r="I79" s="16">
        <v>1</v>
      </c>
      <c r="J79" s="16">
        <v>0</v>
      </c>
      <c r="K79" s="18">
        <f>IFERROR(J79/D79,"")</f>
        <v>0</v>
      </c>
      <c r="L79" s="16">
        <v>0</v>
      </c>
      <c r="M79" s="18">
        <f>IFERROR((D79-L79)/D79,"")</f>
        <v>1</v>
      </c>
      <c r="N79" s="16">
        <v>3</v>
      </c>
      <c r="O79" s="18">
        <f>IFERROR(N79/D79,"")</f>
        <v>0.25</v>
      </c>
      <c r="P79" s="41">
        <f>IFERROR(40*H79+(1-K79)*20+40*M79,"")</f>
        <v>96.6666666666667</v>
      </c>
    </row>
    <row r="80" ht="19" customHeight="1" spans="1:16">
      <c r="A80" s="14"/>
      <c r="B80" s="15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="2" customFormat="1" ht="19" customHeight="1" spans="1:16">
      <c r="A81" s="23"/>
      <c r="B81" s="24"/>
      <c r="C81" s="26">
        <f>SUM(C79:C80)</f>
        <v>12</v>
      </c>
      <c r="D81" s="27">
        <f>SUM(D79:D80)</f>
        <v>12</v>
      </c>
      <c r="E81" s="27">
        <f>SUM(E79:E80)</f>
        <v>12</v>
      </c>
      <c r="F81" s="28"/>
      <c r="G81" s="27">
        <f>SUM(G79:G80)</f>
        <v>11</v>
      </c>
      <c r="H81" s="28"/>
      <c r="I81" s="26">
        <f>SUM(I79:I80)</f>
        <v>1</v>
      </c>
      <c r="J81" s="26">
        <f>SUM(J79:J80)</f>
        <v>0</v>
      </c>
      <c r="K81" s="28"/>
      <c r="L81" s="26">
        <f>SUM(L79:L80)</f>
        <v>0</v>
      </c>
      <c r="M81" s="28"/>
      <c r="N81" s="26">
        <f>SUM(N79:N80)</f>
        <v>3</v>
      </c>
      <c r="O81" s="28"/>
      <c r="P81" s="43"/>
    </row>
    <row r="82" ht="19" customHeight="1" spans="1:16">
      <c r="A82" s="14" t="s">
        <v>71</v>
      </c>
      <c r="B82" s="15" t="s">
        <v>70</v>
      </c>
      <c r="C82" s="16">
        <v>9</v>
      </c>
      <c r="D82" s="17">
        <v>9</v>
      </c>
      <c r="E82" s="17">
        <v>9</v>
      </c>
      <c r="F82" s="18">
        <f>IFERROR(E82/D82,"")</f>
        <v>1</v>
      </c>
      <c r="G82" s="17">
        <v>9</v>
      </c>
      <c r="H82" s="18">
        <f>IFERROR(G82/D82,"")</f>
        <v>1</v>
      </c>
      <c r="I82" s="16">
        <v>0</v>
      </c>
      <c r="J82" s="16">
        <v>0</v>
      </c>
      <c r="K82" s="18">
        <f>IFERROR(J82/D82,"")</f>
        <v>0</v>
      </c>
      <c r="L82" s="16">
        <v>0</v>
      </c>
      <c r="M82" s="18">
        <f>IFERROR((D82-L82)/D82,"")</f>
        <v>1</v>
      </c>
      <c r="N82" s="16">
        <v>0</v>
      </c>
      <c r="O82" s="18">
        <f>IFERROR(N82/D82,"")</f>
        <v>0</v>
      </c>
      <c r="P82" s="41">
        <f>IFERROR(F82*30+H82*30+(1-K82)*20+20*M82,"")</f>
        <v>100</v>
      </c>
    </row>
    <row r="83" ht="19" customHeight="1" spans="1:16">
      <c r="A83" s="14"/>
      <c r="B83" s="15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="2" customFormat="1" ht="19" customHeight="1" spans="1:16">
      <c r="A84" s="23"/>
      <c r="B84" s="24"/>
      <c r="C84" s="26">
        <f>SUM(C82:C83)</f>
        <v>9</v>
      </c>
      <c r="D84" s="27">
        <f>SUM(D82:D83)</f>
        <v>9</v>
      </c>
      <c r="E84" s="27">
        <f>SUM(E82:E83)</f>
        <v>9</v>
      </c>
      <c r="F84" s="28"/>
      <c r="G84" s="27">
        <f>SUM(G82:G83)</f>
        <v>9</v>
      </c>
      <c r="H84" s="28"/>
      <c r="I84" s="26">
        <f>SUM(I82:I83)</f>
        <v>0</v>
      </c>
      <c r="J84" s="26">
        <f>SUM(J82:J83)</f>
        <v>0</v>
      </c>
      <c r="K84" s="28"/>
      <c r="L84" s="26">
        <f>SUM(L82:L83)</f>
        <v>0</v>
      </c>
      <c r="M84" s="28"/>
      <c r="N84" s="26">
        <f>SUM(N82:N83)</f>
        <v>0</v>
      </c>
      <c r="O84" s="28"/>
      <c r="P84" s="43"/>
    </row>
    <row r="85" ht="19" customHeight="1" spans="1:16">
      <c r="A85" s="14" t="s">
        <v>73</v>
      </c>
      <c r="B85" s="15" t="s">
        <v>72</v>
      </c>
      <c r="C85" s="16">
        <v>32</v>
      </c>
      <c r="D85" s="17">
        <v>33</v>
      </c>
      <c r="E85" s="17">
        <v>33</v>
      </c>
      <c r="F85" s="18">
        <f>IFERROR(E85/D85,"")</f>
        <v>1</v>
      </c>
      <c r="G85" s="17">
        <v>33</v>
      </c>
      <c r="H85" s="18">
        <f>IFERROR(G85/D85,"")</f>
        <v>1</v>
      </c>
      <c r="I85" s="16">
        <v>0</v>
      </c>
      <c r="J85" s="16">
        <v>0</v>
      </c>
      <c r="K85" s="18">
        <f>IFERROR(J85/D85,"")</f>
        <v>0</v>
      </c>
      <c r="L85" s="16">
        <v>0</v>
      </c>
      <c r="M85" s="18">
        <f>IFERROR((D85-L85)/D85,"")</f>
        <v>1</v>
      </c>
      <c r="N85" s="16">
        <v>0</v>
      </c>
      <c r="O85" s="18">
        <f>IFERROR(N85/D85,"")</f>
        <v>0</v>
      </c>
      <c r="P85" s="41">
        <f>IFERROR(40*H85+(1-K85)*20+40*M85,"")</f>
        <v>100</v>
      </c>
    </row>
    <row r="86" ht="19" customHeight="1" spans="1:16">
      <c r="A86" s="14"/>
      <c r="B86" s="15"/>
      <c r="C86" s="19">
        <v>6</v>
      </c>
      <c r="D86" s="19">
        <v>3</v>
      </c>
      <c r="E86" s="19">
        <v>3</v>
      </c>
      <c r="F86" s="19" t="s">
        <v>128</v>
      </c>
      <c r="G86" s="19">
        <v>3</v>
      </c>
      <c r="H86" s="19" t="s">
        <v>128</v>
      </c>
      <c r="I86" s="19">
        <v>0</v>
      </c>
      <c r="J86" s="19">
        <v>0</v>
      </c>
      <c r="K86" s="19" t="s">
        <v>131</v>
      </c>
      <c r="L86" s="19">
        <v>1</v>
      </c>
      <c r="M86" s="19" t="s">
        <v>131</v>
      </c>
      <c r="N86" s="19">
        <v>0</v>
      </c>
      <c r="O86" s="19" t="s">
        <v>131</v>
      </c>
      <c r="P86" s="19" t="s">
        <v>142</v>
      </c>
    </row>
    <row r="87" s="2" customFormat="1" ht="19" customHeight="1" spans="1:16">
      <c r="A87" s="23"/>
      <c r="B87" s="24"/>
      <c r="C87" s="26">
        <f>SUM(C85:C86)</f>
        <v>38</v>
      </c>
      <c r="D87" s="27">
        <f>SUM(D85:D86)</f>
        <v>36</v>
      </c>
      <c r="E87" s="27">
        <f>SUM(E85:E86)</f>
        <v>36</v>
      </c>
      <c r="F87" s="28"/>
      <c r="G87" s="27">
        <f>SUM(G85:G86)</f>
        <v>36</v>
      </c>
      <c r="H87" s="28"/>
      <c r="I87" s="26">
        <f>SUM(I85:I86)</f>
        <v>0</v>
      </c>
      <c r="J87" s="26">
        <f>SUM(J85:J86)</f>
        <v>0</v>
      </c>
      <c r="K87" s="28"/>
      <c r="L87" s="26">
        <f>SUM(L85:L86)</f>
        <v>1</v>
      </c>
      <c r="M87" s="28"/>
      <c r="N87" s="26">
        <f>SUM(N85:N86)</f>
        <v>0</v>
      </c>
      <c r="O87" s="28"/>
      <c r="P87" s="43"/>
    </row>
    <row r="88" ht="19" customHeight="1" spans="1:16">
      <c r="A88" s="14" t="s">
        <v>75</v>
      </c>
      <c r="B88" s="15" t="s">
        <v>74</v>
      </c>
      <c r="C88" s="16">
        <v>18</v>
      </c>
      <c r="D88" s="17">
        <v>19</v>
      </c>
      <c r="E88" s="17">
        <v>19</v>
      </c>
      <c r="F88" s="18">
        <f>IFERROR(E88/D88,"")</f>
        <v>1</v>
      </c>
      <c r="G88" s="17">
        <v>19</v>
      </c>
      <c r="H88" s="18">
        <f>IFERROR(G88/D88,"")</f>
        <v>1</v>
      </c>
      <c r="I88" s="16">
        <v>0</v>
      </c>
      <c r="J88" s="16">
        <v>0</v>
      </c>
      <c r="K88" s="18">
        <f>IFERROR(J88/D88,"")</f>
        <v>0</v>
      </c>
      <c r="L88" s="16">
        <v>0</v>
      </c>
      <c r="M88" s="18">
        <f>IFERROR((D88-L88)/D88,"")</f>
        <v>1</v>
      </c>
      <c r="N88" s="16">
        <v>2</v>
      </c>
      <c r="O88" s="18">
        <f>IFERROR(N88/D88,"")</f>
        <v>0.105263157894737</v>
      </c>
      <c r="P88" s="41">
        <f>IFERROR(40*H88+(1-K88)*20+40*M88,"")</f>
        <v>100</v>
      </c>
    </row>
    <row r="89" ht="19" customHeight="1" spans="1:16">
      <c r="A89" s="14"/>
      <c r="B89" s="15"/>
      <c r="C89" s="19">
        <v>2</v>
      </c>
      <c r="D89" s="19">
        <v>1</v>
      </c>
      <c r="E89" s="19">
        <v>1</v>
      </c>
      <c r="F89" s="19" t="s">
        <v>128</v>
      </c>
      <c r="G89" s="19">
        <v>1</v>
      </c>
      <c r="H89" s="19" t="s">
        <v>128</v>
      </c>
      <c r="I89" s="19">
        <v>0</v>
      </c>
      <c r="J89" s="19">
        <v>0</v>
      </c>
      <c r="K89" s="19" t="s">
        <v>131</v>
      </c>
      <c r="L89" s="19">
        <v>0</v>
      </c>
      <c r="M89" s="19" t="s">
        <v>131</v>
      </c>
      <c r="N89" s="19">
        <v>0</v>
      </c>
      <c r="O89" s="19" t="s">
        <v>131</v>
      </c>
      <c r="P89" s="19" t="s">
        <v>142</v>
      </c>
    </row>
    <row r="90" s="2" customFormat="1" ht="19" customHeight="1" spans="1:16">
      <c r="A90" s="23"/>
      <c r="B90" s="24"/>
      <c r="C90" s="26">
        <f>SUM(C88:C89)</f>
        <v>20</v>
      </c>
      <c r="D90" s="27">
        <f>SUM(D88:D89)</f>
        <v>20</v>
      </c>
      <c r="E90" s="27">
        <f>SUM(E88:E89)</f>
        <v>20</v>
      </c>
      <c r="F90" s="28"/>
      <c r="G90" s="27">
        <f>SUM(G88:G89)</f>
        <v>20</v>
      </c>
      <c r="H90" s="28"/>
      <c r="I90" s="26">
        <f>SUM(I88:I89)</f>
        <v>0</v>
      </c>
      <c r="J90" s="26">
        <f>SUM(J88:J89)</f>
        <v>0</v>
      </c>
      <c r="K90" s="28"/>
      <c r="L90" s="26">
        <f>SUM(L88:L89)</f>
        <v>0</v>
      </c>
      <c r="M90" s="28"/>
      <c r="N90" s="26">
        <f>SUM(N88:N89)</f>
        <v>2</v>
      </c>
      <c r="O90" s="28"/>
      <c r="P90" s="43"/>
    </row>
    <row r="91" ht="19" customHeight="1" spans="1:16">
      <c r="A91" s="14" t="s">
        <v>77</v>
      </c>
      <c r="B91" s="15" t="s">
        <v>76</v>
      </c>
      <c r="C91" s="16">
        <v>31</v>
      </c>
      <c r="D91" s="17">
        <v>30</v>
      </c>
      <c r="E91" s="17">
        <v>30</v>
      </c>
      <c r="F91" s="18">
        <f>IFERROR(E91/D91,"")</f>
        <v>1</v>
      </c>
      <c r="G91" s="17">
        <v>30</v>
      </c>
      <c r="H91" s="18">
        <f>IFERROR(G91/D91,"")</f>
        <v>1</v>
      </c>
      <c r="I91" s="16">
        <v>0</v>
      </c>
      <c r="J91" s="16">
        <v>0</v>
      </c>
      <c r="K91" s="18">
        <f>IFERROR(J91/D91,"")</f>
        <v>0</v>
      </c>
      <c r="L91" s="16">
        <v>0</v>
      </c>
      <c r="M91" s="18">
        <f>IFERROR((D91-L91)/D91,"")</f>
        <v>1</v>
      </c>
      <c r="N91" s="16">
        <v>3</v>
      </c>
      <c r="O91" s="18">
        <f>IFERROR(N91/D91,"")</f>
        <v>0.1</v>
      </c>
      <c r="P91" s="41">
        <f>IFERROR(40*H91+(1-K91)*20+40*M91,"")</f>
        <v>100</v>
      </c>
    </row>
    <row r="92" ht="19" customHeight="1" spans="1:16">
      <c r="A92" s="14"/>
      <c r="B92" s="15"/>
      <c r="C92" s="19">
        <v>3</v>
      </c>
      <c r="D92" s="19">
        <v>3</v>
      </c>
      <c r="E92" s="19">
        <v>3</v>
      </c>
      <c r="F92" s="19" t="s">
        <v>128</v>
      </c>
      <c r="G92" s="19">
        <v>3</v>
      </c>
      <c r="H92" s="19" t="s">
        <v>128</v>
      </c>
      <c r="I92" s="19">
        <v>0</v>
      </c>
      <c r="J92" s="19">
        <v>0</v>
      </c>
      <c r="K92" s="19" t="s">
        <v>131</v>
      </c>
      <c r="L92" s="19">
        <v>0</v>
      </c>
      <c r="M92" s="19" t="s">
        <v>131</v>
      </c>
      <c r="N92" s="19">
        <v>1</v>
      </c>
      <c r="O92" s="19" t="s">
        <v>161</v>
      </c>
      <c r="P92" s="19" t="s">
        <v>142</v>
      </c>
    </row>
    <row r="93" s="2" customFormat="1" ht="19" customHeight="1" spans="1:16">
      <c r="A93" s="23"/>
      <c r="B93" s="24"/>
      <c r="C93" s="26">
        <f>SUM(C91:C92)</f>
        <v>34</v>
      </c>
      <c r="D93" s="27">
        <f>SUM(D91:D92)</f>
        <v>33</v>
      </c>
      <c r="E93" s="27">
        <f>SUM(E91:E92)</f>
        <v>33</v>
      </c>
      <c r="F93" s="28"/>
      <c r="G93" s="27">
        <f>SUM(G91:G92)</f>
        <v>33</v>
      </c>
      <c r="H93" s="28"/>
      <c r="I93" s="26">
        <f>SUM(I91:I92)</f>
        <v>0</v>
      </c>
      <c r="J93" s="26">
        <f>SUM(J91:J92)</f>
        <v>0</v>
      </c>
      <c r="K93" s="28"/>
      <c r="L93" s="26">
        <f>SUM(L91:L92)</f>
        <v>0</v>
      </c>
      <c r="M93" s="28"/>
      <c r="N93" s="26">
        <f>SUM(N91:N92)</f>
        <v>4</v>
      </c>
      <c r="O93" s="28"/>
      <c r="P93" s="43"/>
    </row>
    <row r="94" ht="19" customHeight="1" spans="1:16">
      <c r="A94" s="14" t="s">
        <v>79</v>
      </c>
      <c r="B94" s="15" t="s">
        <v>78</v>
      </c>
      <c r="C94" s="16">
        <v>14</v>
      </c>
      <c r="D94" s="17">
        <v>13</v>
      </c>
      <c r="E94" s="17">
        <v>13</v>
      </c>
      <c r="F94" s="18">
        <f>IFERROR(E94/D94,"")</f>
        <v>1</v>
      </c>
      <c r="G94" s="17">
        <v>13</v>
      </c>
      <c r="H94" s="18">
        <f>IFERROR(G94/D94,"")</f>
        <v>1</v>
      </c>
      <c r="I94" s="16">
        <v>0</v>
      </c>
      <c r="J94" s="16">
        <v>0</v>
      </c>
      <c r="K94" s="18">
        <f>IFERROR(J94/D94,"")</f>
        <v>0</v>
      </c>
      <c r="L94" s="16">
        <v>1</v>
      </c>
      <c r="M94" s="18">
        <f>IFERROR((D94-L94)/D94,"")</f>
        <v>0.923076923076923</v>
      </c>
      <c r="N94" s="16">
        <v>4</v>
      </c>
      <c r="O94" s="18">
        <f>IFERROR(N94/D94,"")</f>
        <v>0.307692307692308</v>
      </c>
      <c r="P94" s="41">
        <f>IFERROR(40*H94+(1-K94)*20+40*M94,"")</f>
        <v>96.9230769230769</v>
      </c>
    </row>
    <row r="95" ht="19" customHeight="1" spans="1:16">
      <c r="A95" s="14"/>
      <c r="B95" s="15"/>
      <c r="C95" s="19">
        <v>0</v>
      </c>
      <c r="D95" s="19">
        <v>1</v>
      </c>
      <c r="E95" s="19">
        <v>1</v>
      </c>
      <c r="F95" s="19" t="s">
        <v>128</v>
      </c>
      <c r="G95" s="19">
        <v>1</v>
      </c>
      <c r="H95" s="19" t="s">
        <v>128</v>
      </c>
      <c r="I95" s="19">
        <v>0</v>
      </c>
      <c r="J95" s="19">
        <v>0</v>
      </c>
      <c r="K95" s="19" t="s">
        <v>131</v>
      </c>
      <c r="L95" s="19">
        <v>0</v>
      </c>
      <c r="M95" s="19" t="s">
        <v>131</v>
      </c>
      <c r="N95" s="19">
        <v>1</v>
      </c>
      <c r="O95" s="19" t="s">
        <v>128</v>
      </c>
      <c r="P95" s="19" t="s">
        <v>142</v>
      </c>
    </row>
    <row r="96" s="3" customFormat="1" ht="19" customHeight="1" spans="1:16">
      <c r="A96" s="35"/>
      <c r="B96" s="45"/>
      <c r="C96" s="46">
        <f t="shared" ref="C96:P96" si="0">SUM(C94:C95)</f>
        <v>14</v>
      </c>
      <c r="D96" s="47">
        <f t="shared" si="0"/>
        <v>14</v>
      </c>
      <c r="E96" s="47">
        <f t="shared" si="0"/>
        <v>14</v>
      </c>
      <c r="F96" s="37">
        <f t="shared" si="0"/>
        <v>1</v>
      </c>
      <c r="G96" s="47">
        <f t="shared" si="0"/>
        <v>14</v>
      </c>
      <c r="H96" s="37">
        <f t="shared" si="0"/>
        <v>1</v>
      </c>
      <c r="I96" s="46">
        <f t="shared" si="0"/>
        <v>0</v>
      </c>
      <c r="J96" s="46">
        <f t="shared" si="0"/>
        <v>0</v>
      </c>
      <c r="K96" s="37">
        <f t="shared" si="0"/>
        <v>0</v>
      </c>
      <c r="L96" s="46">
        <f t="shared" si="0"/>
        <v>1</v>
      </c>
      <c r="M96" s="37">
        <f t="shared" si="0"/>
        <v>0.923076923076923</v>
      </c>
      <c r="N96" s="46">
        <f t="shared" si="0"/>
        <v>5</v>
      </c>
      <c r="O96" s="37">
        <f t="shared" si="0"/>
        <v>0.307692307692308</v>
      </c>
      <c r="P96" s="44">
        <f t="shared" si="0"/>
        <v>96.9230769230769</v>
      </c>
    </row>
    <row r="97" ht="19" customHeight="1" spans="1:16">
      <c r="A97" s="14" t="s">
        <v>81</v>
      </c>
      <c r="B97" s="15" t="s">
        <v>80</v>
      </c>
      <c r="C97" s="16">
        <v>5</v>
      </c>
      <c r="D97" s="17">
        <v>5</v>
      </c>
      <c r="E97" s="17">
        <v>5</v>
      </c>
      <c r="F97" s="18">
        <f>IFERROR(E97/D97,"")</f>
        <v>1</v>
      </c>
      <c r="G97" s="17">
        <v>5</v>
      </c>
      <c r="H97" s="18">
        <f>IFERROR(G97/D97,"")</f>
        <v>1</v>
      </c>
      <c r="I97" s="16">
        <v>0</v>
      </c>
      <c r="J97" s="16">
        <v>0</v>
      </c>
      <c r="K97" s="18">
        <f>IFERROR(J97/D97,"")</f>
        <v>0</v>
      </c>
      <c r="L97" s="16">
        <v>0</v>
      </c>
      <c r="M97" s="18">
        <f>IFERROR((D97-L97)/D97,"")</f>
        <v>1</v>
      </c>
      <c r="N97" s="16">
        <v>2</v>
      </c>
      <c r="O97" s="18">
        <f>IFERROR(N97/D97,"")</f>
        <v>0.4</v>
      </c>
      <c r="P97" s="41">
        <f>IFERROR(40*H97+(1-K97)*20+40*M97,"")</f>
        <v>100</v>
      </c>
    </row>
    <row r="98" ht="19" customHeight="1" spans="1:16">
      <c r="A98" s="14"/>
      <c r="B98" s="15"/>
      <c r="C98" s="19">
        <v>1</v>
      </c>
      <c r="D98" s="19">
        <v>0</v>
      </c>
      <c r="E98" s="19">
        <v>0</v>
      </c>
      <c r="F98" s="19" t="s">
        <v>131</v>
      </c>
      <c r="G98" s="19">
        <v>0</v>
      </c>
      <c r="H98" s="19" t="s">
        <v>131</v>
      </c>
      <c r="I98" s="19">
        <v>0</v>
      </c>
      <c r="J98" s="19">
        <v>0</v>
      </c>
      <c r="K98" s="19" t="s">
        <v>131</v>
      </c>
      <c r="L98" s="19">
        <v>0</v>
      </c>
      <c r="M98" s="19" t="s">
        <v>131</v>
      </c>
      <c r="N98" s="19">
        <v>0</v>
      </c>
      <c r="O98" s="19" t="s">
        <v>131</v>
      </c>
      <c r="P98" s="19" t="s">
        <v>163</v>
      </c>
    </row>
    <row r="99" s="3" customFormat="1" ht="19" customHeight="1" spans="1:16">
      <c r="A99" s="35"/>
      <c r="B99" s="45"/>
      <c r="C99" s="46">
        <f t="shared" ref="C99:P99" si="1">SUM(C97:C98)</f>
        <v>6</v>
      </c>
      <c r="D99" s="47">
        <f t="shared" si="1"/>
        <v>5</v>
      </c>
      <c r="E99" s="47">
        <f t="shared" si="1"/>
        <v>5</v>
      </c>
      <c r="F99" s="37">
        <f t="shared" si="1"/>
        <v>1</v>
      </c>
      <c r="G99" s="47">
        <f t="shared" si="1"/>
        <v>5</v>
      </c>
      <c r="H99" s="37">
        <f t="shared" si="1"/>
        <v>1</v>
      </c>
      <c r="I99" s="46">
        <f t="shared" si="1"/>
        <v>0</v>
      </c>
      <c r="J99" s="46">
        <f t="shared" si="1"/>
        <v>0</v>
      </c>
      <c r="K99" s="37">
        <f t="shared" si="1"/>
        <v>0</v>
      </c>
      <c r="L99" s="46">
        <f t="shared" si="1"/>
        <v>0</v>
      </c>
      <c r="M99" s="37">
        <f t="shared" si="1"/>
        <v>1</v>
      </c>
      <c r="N99" s="46">
        <f t="shared" si="1"/>
        <v>2</v>
      </c>
      <c r="O99" s="37">
        <f t="shared" si="1"/>
        <v>0.4</v>
      </c>
      <c r="P99" s="44">
        <f t="shared" si="1"/>
        <v>100</v>
      </c>
    </row>
    <row r="100" ht="19" customHeight="1" spans="1:16">
      <c r="A100" s="14" t="s">
        <v>83</v>
      </c>
      <c r="B100" s="15" t="s">
        <v>82</v>
      </c>
      <c r="C100" s="16">
        <v>6</v>
      </c>
      <c r="D100" s="17">
        <v>8</v>
      </c>
      <c r="E100" s="17">
        <v>8</v>
      </c>
      <c r="F100" s="18">
        <f>IFERROR(E100/D100,"")</f>
        <v>1</v>
      </c>
      <c r="G100" s="17">
        <v>8</v>
      </c>
      <c r="H100" s="18">
        <f>IFERROR(G100/D100,"")</f>
        <v>1</v>
      </c>
      <c r="I100" s="16">
        <v>0</v>
      </c>
      <c r="J100" s="16">
        <v>0</v>
      </c>
      <c r="K100" s="18">
        <f>IFERROR(J100/D100,"")</f>
        <v>0</v>
      </c>
      <c r="L100" s="16">
        <v>0</v>
      </c>
      <c r="M100" s="18">
        <f>IFERROR((D100-L100)/D100,"")</f>
        <v>1</v>
      </c>
      <c r="N100" s="16">
        <v>1</v>
      </c>
      <c r="O100" s="18">
        <f>IFERROR(N100/D100,"")</f>
        <v>0.125</v>
      </c>
      <c r="P100" s="41">
        <f>IFERROR(40*H100+(1-K100)*20+40*M100,"")</f>
        <v>100</v>
      </c>
    </row>
    <row r="101" ht="19" customHeight="1" spans="1:16">
      <c r="A101" s="14"/>
      <c r="B101" s="15"/>
      <c r="C101" s="19">
        <v>2</v>
      </c>
      <c r="D101" s="19">
        <v>0</v>
      </c>
      <c r="E101" s="19">
        <v>0</v>
      </c>
      <c r="F101" s="19" t="s">
        <v>131</v>
      </c>
      <c r="G101" s="19">
        <v>0</v>
      </c>
      <c r="H101" s="19" t="s">
        <v>131</v>
      </c>
      <c r="I101" s="19">
        <v>0</v>
      </c>
      <c r="J101" s="19">
        <v>0</v>
      </c>
      <c r="K101" s="19" t="s">
        <v>131</v>
      </c>
      <c r="L101" s="19">
        <v>0</v>
      </c>
      <c r="M101" s="19" t="s">
        <v>131</v>
      </c>
      <c r="N101" s="19">
        <v>0</v>
      </c>
      <c r="O101" s="19" t="s">
        <v>131</v>
      </c>
      <c r="P101" s="19" t="s">
        <v>163</v>
      </c>
    </row>
    <row r="102" s="3" customFormat="1" ht="19" customHeight="1" spans="1:16">
      <c r="A102" s="35"/>
      <c r="B102" s="45"/>
      <c r="C102" s="46">
        <f t="shared" ref="C102:P102" si="2">SUM(C100:C101)</f>
        <v>8</v>
      </c>
      <c r="D102" s="47">
        <f t="shared" si="2"/>
        <v>8</v>
      </c>
      <c r="E102" s="47">
        <f t="shared" si="2"/>
        <v>8</v>
      </c>
      <c r="F102" s="37">
        <f t="shared" si="2"/>
        <v>1</v>
      </c>
      <c r="G102" s="47">
        <f t="shared" si="2"/>
        <v>8</v>
      </c>
      <c r="H102" s="37">
        <f t="shared" si="2"/>
        <v>1</v>
      </c>
      <c r="I102" s="46">
        <f t="shared" si="2"/>
        <v>0</v>
      </c>
      <c r="J102" s="46">
        <f t="shared" si="2"/>
        <v>0</v>
      </c>
      <c r="K102" s="37">
        <f t="shared" si="2"/>
        <v>0</v>
      </c>
      <c r="L102" s="46">
        <f t="shared" si="2"/>
        <v>0</v>
      </c>
      <c r="M102" s="37">
        <f t="shared" si="2"/>
        <v>1</v>
      </c>
      <c r="N102" s="46">
        <f t="shared" si="2"/>
        <v>1</v>
      </c>
      <c r="O102" s="37">
        <f t="shared" si="2"/>
        <v>0.125</v>
      </c>
      <c r="P102" s="44">
        <f t="shared" si="2"/>
        <v>100</v>
      </c>
    </row>
    <row r="103" ht="19" customHeight="1" spans="1:16">
      <c r="A103" s="14" t="s">
        <v>85</v>
      </c>
      <c r="B103" s="15" t="s">
        <v>84</v>
      </c>
      <c r="C103" s="16">
        <v>34</v>
      </c>
      <c r="D103" s="17">
        <v>30</v>
      </c>
      <c r="E103" s="17">
        <v>30</v>
      </c>
      <c r="F103" s="18">
        <f>IFERROR(E103/D103,"")</f>
        <v>1</v>
      </c>
      <c r="G103" s="17">
        <v>30</v>
      </c>
      <c r="H103" s="18">
        <f>IFERROR(G103/D103,"")</f>
        <v>1</v>
      </c>
      <c r="I103" s="16">
        <v>0</v>
      </c>
      <c r="J103" s="16">
        <v>0</v>
      </c>
      <c r="K103" s="18">
        <f>IFERROR(J103/D103,"")</f>
        <v>0</v>
      </c>
      <c r="L103" s="16">
        <v>0</v>
      </c>
      <c r="M103" s="18">
        <f>IFERROR((D103-L103)/D103,"")</f>
        <v>1</v>
      </c>
      <c r="N103" s="16">
        <v>4</v>
      </c>
      <c r="O103" s="18">
        <f>IFERROR(N103/D103,"")</f>
        <v>0.133333333333333</v>
      </c>
      <c r="P103" s="41">
        <f>IFERROR(40*H103+(1-K103)*20+40*M103,"")</f>
        <v>100</v>
      </c>
    </row>
    <row r="104" ht="19" customHeight="1" spans="1:16">
      <c r="A104" s="14"/>
      <c r="B104" s="15"/>
      <c r="C104" s="19">
        <v>14</v>
      </c>
      <c r="D104" s="19">
        <v>17</v>
      </c>
      <c r="E104" s="19">
        <v>17</v>
      </c>
      <c r="F104" s="19" t="s">
        <v>128</v>
      </c>
      <c r="G104" s="19">
        <v>17</v>
      </c>
      <c r="H104" s="19" t="s">
        <v>164</v>
      </c>
      <c r="I104" s="19">
        <v>0</v>
      </c>
      <c r="J104" s="19">
        <v>0</v>
      </c>
      <c r="K104" s="19" t="s">
        <v>131</v>
      </c>
      <c r="L104" s="19">
        <v>0</v>
      </c>
      <c r="M104" s="19" t="s">
        <v>131</v>
      </c>
      <c r="N104" s="19">
        <v>0</v>
      </c>
      <c r="O104" s="19" t="s">
        <v>131</v>
      </c>
      <c r="P104" s="19" t="s">
        <v>165</v>
      </c>
    </row>
    <row r="105" s="3" customFormat="1" ht="19" customHeight="1" spans="1:16">
      <c r="A105" s="35"/>
      <c r="B105" s="45"/>
      <c r="C105" s="46">
        <f t="shared" ref="C105:P105" si="3">SUM(C103:C104)</f>
        <v>48</v>
      </c>
      <c r="D105" s="47">
        <f t="shared" si="3"/>
        <v>47</v>
      </c>
      <c r="E105" s="47">
        <f t="shared" si="3"/>
        <v>47</v>
      </c>
      <c r="F105" s="37">
        <f t="shared" si="3"/>
        <v>1</v>
      </c>
      <c r="G105" s="47">
        <f t="shared" si="3"/>
        <v>47</v>
      </c>
      <c r="H105" s="37">
        <f t="shared" si="3"/>
        <v>1</v>
      </c>
      <c r="I105" s="46">
        <f t="shared" si="3"/>
        <v>0</v>
      </c>
      <c r="J105" s="46">
        <f t="shared" si="3"/>
        <v>0</v>
      </c>
      <c r="K105" s="37">
        <f t="shared" si="3"/>
        <v>0</v>
      </c>
      <c r="L105" s="46">
        <f t="shared" si="3"/>
        <v>0</v>
      </c>
      <c r="M105" s="37">
        <f t="shared" si="3"/>
        <v>1</v>
      </c>
      <c r="N105" s="46">
        <f t="shared" si="3"/>
        <v>4</v>
      </c>
      <c r="O105" s="37">
        <f t="shared" si="3"/>
        <v>0.133333333333333</v>
      </c>
      <c r="P105" s="44">
        <f t="shared" si="3"/>
        <v>100</v>
      </c>
    </row>
    <row r="106" ht="19" customHeight="1" spans="1:16">
      <c r="A106" s="14" t="s">
        <v>87</v>
      </c>
      <c r="B106" s="15" t="s">
        <v>86</v>
      </c>
      <c r="C106" s="16">
        <v>5</v>
      </c>
      <c r="D106" s="17">
        <v>5</v>
      </c>
      <c r="E106" s="17">
        <v>5</v>
      </c>
      <c r="F106" s="18">
        <f>IFERROR(E106/D106,"")</f>
        <v>1</v>
      </c>
      <c r="G106" s="17">
        <v>5</v>
      </c>
      <c r="H106" s="18">
        <f>IFERROR(G106/D106,"")</f>
        <v>1</v>
      </c>
      <c r="I106" s="16">
        <v>0</v>
      </c>
      <c r="J106" s="16">
        <v>0</v>
      </c>
      <c r="K106" s="18">
        <f>IFERROR(J106/D106,"")</f>
        <v>0</v>
      </c>
      <c r="L106" s="16">
        <v>0</v>
      </c>
      <c r="M106" s="18">
        <f>IFERROR((D106-L106)/D106,"")</f>
        <v>1</v>
      </c>
      <c r="N106" s="16">
        <v>0</v>
      </c>
      <c r="O106" s="18">
        <f>IFERROR(N106/D106,"")</f>
        <v>0</v>
      </c>
      <c r="P106" s="41">
        <f>IFERROR(40*H106+(1-K106)*20+40*M106,"")</f>
        <v>100</v>
      </c>
    </row>
    <row r="107" ht="19" customHeight="1" spans="1:16">
      <c r="A107" s="14"/>
      <c r="B107" s="1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="3" customFormat="1" ht="19" customHeight="1" spans="1:16">
      <c r="A108" s="35"/>
      <c r="B108" s="45"/>
      <c r="C108" s="46">
        <f t="shared" ref="C108:P108" si="4">SUM(C106:C107)</f>
        <v>5</v>
      </c>
      <c r="D108" s="47">
        <f t="shared" si="4"/>
        <v>5</v>
      </c>
      <c r="E108" s="47">
        <f t="shared" si="4"/>
        <v>5</v>
      </c>
      <c r="F108" s="37">
        <f t="shared" si="4"/>
        <v>1</v>
      </c>
      <c r="G108" s="47">
        <f t="shared" si="4"/>
        <v>5</v>
      </c>
      <c r="H108" s="37">
        <f t="shared" si="4"/>
        <v>1</v>
      </c>
      <c r="I108" s="46">
        <f t="shared" si="4"/>
        <v>0</v>
      </c>
      <c r="J108" s="46">
        <f t="shared" si="4"/>
        <v>0</v>
      </c>
      <c r="K108" s="37">
        <f t="shared" si="4"/>
        <v>0</v>
      </c>
      <c r="L108" s="46">
        <f t="shared" si="4"/>
        <v>0</v>
      </c>
      <c r="M108" s="37">
        <f t="shared" si="4"/>
        <v>1</v>
      </c>
      <c r="N108" s="46">
        <f t="shared" si="4"/>
        <v>0</v>
      </c>
      <c r="O108" s="37">
        <f t="shared" si="4"/>
        <v>0</v>
      </c>
      <c r="P108" s="44">
        <f t="shared" si="4"/>
        <v>100</v>
      </c>
    </row>
    <row r="109" ht="19" customHeight="1" spans="1:16">
      <c r="A109" s="14" t="s">
        <v>89</v>
      </c>
      <c r="B109" s="15" t="s">
        <v>88</v>
      </c>
      <c r="C109" s="16">
        <v>14</v>
      </c>
      <c r="D109" s="17">
        <v>15</v>
      </c>
      <c r="E109" s="17">
        <v>15</v>
      </c>
      <c r="F109" s="18">
        <f>IFERROR(E109/D109,"")</f>
        <v>1</v>
      </c>
      <c r="G109" s="17">
        <v>15</v>
      </c>
      <c r="H109" s="18">
        <f>IFERROR(G109/D109,"")</f>
        <v>1</v>
      </c>
      <c r="I109" s="16">
        <v>0</v>
      </c>
      <c r="J109" s="16">
        <v>0</v>
      </c>
      <c r="K109" s="18">
        <f>IFERROR(J109/D109,"")</f>
        <v>0</v>
      </c>
      <c r="L109" s="16">
        <v>0</v>
      </c>
      <c r="M109" s="18">
        <f>IFERROR((D109-L109)/D109,"")</f>
        <v>1</v>
      </c>
      <c r="N109" s="16">
        <v>0</v>
      </c>
      <c r="O109" s="18">
        <f>IFERROR(N109/D109,"")</f>
        <v>0</v>
      </c>
      <c r="P109" s="41">
        <f>IFERROR(40*H109+(1-K109)*20+40*M109,"")</f>
        <v>100</v>
      </c>
    </row>
    <row r="110" ht="19" customHeight="1" spans="1:16">
      <c r="A110" s="14"/>
      <c r="B110" s="15"/>
      <c r="C110" s="19">
        <v>5</v>
      </c>
      <c r="D110" s="19">
        <v>5</v>
      </c>
      <c r="E110" s="19">
        <v>5</v>
      </c>
      <c r="F110" s="19" t="s">
        <v>128</v>
      </c>
      <c r="G110" s="19">
        <v>5</v>
      </c>
      <c r="H110" s="19" t="s">
        <v>148</v>
      </c>
      <c r="I110" s="19">
        <v>0</v>
      </c>
      <c r="J110" s="19">
        <v>0</v>
      </c>
      <c r="K110" s="19" t="s">
        <v>131</v>
      </c>
      <c r="L110" s="19">
        <v>0</v>
      </c>
      <c r="M110" s="19" t="s">
        <v>131</v>
      </c>
      <c r="N110" s="19">
        <v>0</v>
      </c>
      <c r="O110" s="19" t="s">
        <v>131</v>
      </c>
      <c r="P110" s="19" t="s">
        <v>150</v>
      </c>
    </row>
    <row r="111" s="3" customFormat="1" ht="19" customHeight="1" spans="1:16">
      <c r="A111" s="35"/>
      <c r="B111" s="45"/>
      <c r="C111" s="46">
        <f t="shared" ref="C111:P111" si="5">SUM(C109:C110)</f>
        <v>19</v>
      </c>
      <c r="D111" s="47">
        <f t="shared" si="5"/>
        <v>20</v>
      </c>
      <c r="E111" s="47">
        <f t="shared" si="5"/>
        <v>20</v>
      </c>
      <c r="F111" s="37">
        <f t="shared" si="5"/>
        <v>1</v>
      </c>
      <c r="G111" s="47">
        <f t="shared" si="5"/>
        <v>20</v>
      </c>
      <c r="H111" s="37">
        <f t="shared" si="5"/>
        <v>1</v>
      </c>
      <c r="I111" s="46">
        <f t="shared" si="5"/>
        <v>0</v>
      </c>
      <c r="J111" s="46">
        <f t="shared" si="5"/>
        <v>0</v>
      </c>
      <c r="K111" s="37">
        <f t="shared" si="5"/>
        <v>0</v>
      </c>
      <c r="L111" s="46">
        <f t="shared" si="5"/>
        <v>0</v>
      </c>
      <c r="M111" s="37">
        <f t="shared" si="5"/>
        <v>1</v>
      </c>
      <c r="N111" s="46">
        <f t="shared" si="5"/>
        <v>0</v>
      </c>
      <c r="O111" s="37">
        <f t="shared" si="5"/>
        <v>0</v>
      </c>
      <c r="P111" s="44">
        <f t="shared" si="5"/>
        <v>100</v>
      </c>
    </row>
    <row r="112" ht="19" customHeight="1" spans="1:16">
      <c r="A112" s="14" t="s">
        <v>91</v>
      </c>
      <c r="B112" s="15" t="s">
        <v>90</v>
      </c>
      <c r="C112" s="16">
        <v>18</v>
      </c>
      <c r="D112" s="17">
        <v>20</v>
      </c>
      <c r="E112" s="17">
        <v>20</v>
      </c>
      <c r="F112" s="18">
        <f>IFERROR(E112/D112,"")</f>
        <v>1</v>
      </c>
      <c r="G112" s="17">
        <v>20</v>
      </c>
      <c r="H112" s="18">
        <f>IFERROR(G112/D112,"")</f>
        <v>1</v>
      </c>
      <c r="I112" s="16">
        <v>0</v>
      </c>
      <c r="J112" s="16">
        <v>1</v>
      </c>
      <c r="K112" s="18">
        <f>IFERROR(J112/D112,"")</f>
        <v>0.05</v>
      </c>
      <c r="L112" s="16">
        <v>0</v>
      </c>
      <c r="M112" s="18">
        <f>IFERROR((D112-L112)/D112,"")</f>
        <v>1</v>
      </c>
      <c r="N112" s="16">
        <v>1</v>
      </c>
      <c r="O112" s="18">
        <f>IFERROR(N112/D112,"")</f>
        <v>0.05</v>
      </c>
      <c r="P112" s="41">
        <f>IFERROR(40*H112+(1-K112)*20+40*M112,"")</f>
        <v>99</v>
      </c>
    </row>
    <row r="113" ht="19" customHeight="1" spans="1:16">
      <c r="A113" s="14"/>
      <c r="B113" s="15"/>
      <c r="C113" s="19">
        <v>3</v>
      </c>
      <c r="D113" s="19">
        <v>3</v>
      </c>
      <c r="E113" s="19">
        <v>3</v>
      </c>
      <c r="F113" s="19" t="s">
        <v>128</v>
      </c>
      <c r="G113" s="19">
        <v>3</v>
      </c>
      <c r="H113" s="19" t="s">
        <v>128</v>
      </c>
      <c r="I113" s="19">
        <v>0</v>
      </c>
      <c r="J113" s="19">
        <v>0</v>
      </c>
      <c r="K113" s="19" t="s">
        <v>131</v>
      </c>
      <c r="L113" s="19">
        <v>0</v>
      </c>
      <c r="M113" s="19" t="s">
        <v>131</v>
      </c>
      <c r="N113" s="19">
        <v>0</v>
      </c>
      <c r="O113" s="19" t="s">
        <v>131</v>
      </c>
      <c r="P113" s="19" t="s">
        <v>142</v>
      </c>
    </row>
    <row r="114" s="3" customFormat="1" ht="19" customHeight="1" spans="1:16">
      <c r="A114" s="35"/>
      <c r="B114" s="45"/>
      <c r="C114" s="46">
        <f t="shared" ref="C114:P114" si="6">SUM(C112:C113)</f>
        <v>21</v>
      </c>
      <c r="D114" s="47">
        <f t="shared" si="6"/>
        <v>23</v>
      </c>
      <c r="E114" s="47">
        <f t="shared" si="6"/>
        <v>23</v>
      </c>
      <c r="F114" s="37">
        <f t="shared" si="6"/>
        <v>1</v>
      </c>
      <c r="G114" s="47">
        <f t="shared" si="6"/>
        <v>23</v>
      </c>
      <c r="H114" s="37">
        <f t="shared" si="6"/>
        <v>1</v>
      </c>
      <c r="I114" s="46">
        <f t="shared" si="6"/>
        <v>0</v>
      </c>
      <c r="J114" s="46">
        <f t="shared" si="6"/>
        <v>1</v>
      </c>
      <c r="K114" s="37">
        <f t="shared" si="6"/>
        <v>0.05</v>
      </c>
      <c r="L114" s="46">
        <f t="shared" si="6"/>
        <v>0</v>
      </c>
      <c r="M114" s="37">
        <f t="shared" si="6"/>
        <v>1</v>
      </c>
      <c r="N114" s="46">
        <f t="shared" si="6"/>
        <v>1</v>
      </c>
      <c r="O114" s="37">
        <f t="shared" si="6"/>
        <v>0.05</v>
      </c>
      <c r="P114" s="44">
        <f t="shared" si="6"/>
        <v>99</v>
      </c>
    </row>
    <row r="115" ht="19" customHeight="1" spans="1:16">
      <c r="A115" s="14" t="s">
        <v>93</v>
      </c>
      <c r="B115" s="15" t="s">
        <v>92</v>
      </c>
      <c r="C115" s="16">
        <v>47</v>
      </c>
      <c r="D115" s="17">
        <v>47</v>
      </c>
      <c r="E115" s="17">
        <v>47</v>
      </c>
      <c r="F115" s="18">
        <f>IFERROR(E115/D115,"")</f>
        <v>1</v>
      </c>
      <c r="G115" s="17">
        <v>47</v>
      </c>
      <c r="H115" s="18">
        <f>IFERROR(G115/D115,"")</f>
        <v>1</v>
      </c>
      <c r="I115" s="16">
        <v>0</v>
      </c>
      <c r="J115" s="16">
        <v>0</v>
      </c>
      <c r="K115" s="18">
        <f>IFERROR(J115/D115,"")</f>
        <v>0</v>
      </c>
      <c r="L115" s="16">
        <v>0</v>
      </c>
      <c r="M115" s="18">
        <f>IFERROR((D115-L115)/D115,"")</f>
        <v>1</v>
      </c>
      <c r="N115" s="16">
        <v>8</v>
      </c>
      <c r="O115" s="18">
        <f>IFERROR(N115/D115,"")</f>
        <v>0.170212765957447</v>
      </c>
      <c r="P115" s="41">
        <f>IFERROR(40*H115+(1-K115)*20+40*M115,"")</f>
        <v>100</v>
      </c>
    </row>
    <row r="116" ht="19" customHeight="1" spans="1:16">
      <c r="A116" s="14"/>
      <c r="B116" s="15"/>
      <c r="C116" s="19">
        <v>4</v>
      </c>
      <c r="D116" s="19">
        <v>5</v>
      </c>
      <c r="E116" s="19">
        <v>5</v>
      </c>
      <c r="F116" s="19" t="s">
        <v>128</v>
      </c>
      <c r="G116" s="19">
        <v>5</v>
      </c>
      <c r="H116" s="19" t="s">
        <v>128</v>
      </c>
      <c r="I116" s="19">
        <v>0</v>
      </c>
      <c r="J116" s="19">
        <v>0</v>
      </c>
      <c r="K116" s="19" t="s">
        <v>131</v>
      </c>
      <c r="L116" s="19">
        <v>0</v>
      </c>
      <c r="M116" s="19" t="s">
        <v>131</v>
      </c>
      <c r="N116" s="19">
        <v>0</v>
      </c>
      <c r="O116" s="19" t="s">
        <v>131</v>
      </c>
      <c r="P116" s="19" t="s">
        <v>142</v>
      </c>
    </row>
    <row r="117" s="3" customFormat="1" ht="19" customHeight="1" spans="1:16">
      <c r="A117" s="35"/>
      <c r="B117" s="45"/>
      <c r="C117" s="46">
        <f t="shared" ref="C117:P117" si="7">SUM(C115:C116)</f>
        <v>51</v>
      </c>
      <c r="D117" s="47">
        <f t="shared" si="7"/>
        <v>52</v>
      </c>
      <c r="E117" s="47">
        <f t="shared" si="7"/>
        <v>52</v>
      </c>
      <c r="F117" s="37">
        <f t="shared" si="7"/>
        <v>1</v>
      </c>
      <c r="G117" s="47">
        <f t="shared" si="7"/>
        <v>52</v>
      </c>
      <c r="H117" s="37">
        <f t="shared" si="7"/>
        <v>1</v>
      </c>
      <c r="I117" s="46">
        <f t="shared" si="7"/>
        <v>0</v>
      </c>
      <c r="J117" s="46">
        <f t="shared" si="7"/>
        <v>0</v>
      </c>
      <c r="K117" s="37">
        <f t="shared" si="7"/>
        <v>0</v>
      </c>
      <c r="L117" s="46">
        <f t="shared" si="7"/>
        <v>0</v>
      </c>
      <c r="M117" s="37">
        <f t="shared" si="7"/>
        <v>1</v>
      </c>
      <c r="N117" s="46">
        <f t="shared" si="7"/>
        <v>8</v>
      </c>
      <c r="O117" s="37">
        <f t="shared" si="7"/>
        <v>0.170212765957447</v>
      </c>
      <c r="P117" s="44">
        <f t="shared" si="7"/>
        <v>100</v>
      </c>
    </row>
    <row r="118" ht="19" customHeight="1" spans="1:16">
      <c r="A118" s="14" t="s">
        <v>95</v>
      </c>
      <c r="B118" s="15" t="s">
        <v>94</v>
      </c>
      <c r="C118" s="16">
        <v>33</v>
      </c>
      <c r="D118" s="17">
        <v>33</v>
      </c>
      <c r="E118" s="17">
        <v>33</v>
      </c>
      <c r="F118" s="18">
        <f>IFERROR(E118/D118,"")</f>
        <v>1</v>
      </c>
      <c r="G118" s="17">
        <v>33</v>
      </c>
      <c r="H118" s="18">
        <f>IFERROR(G118/D118,"")</f>
        <v>1</v>
      </c>
      <c r="I118" s="16">
        <v>0</v>
      </c>
      <c r="J118" s="16">
        <v>0</v>
      </c>
      <c r="K118" s="18">
        <f>IFERROR(J118/D118,"")</f>
        <v>0</v>
      </c>
      <c r="L118" s="16">
        <v>0</v>
      </c>
      <c r="M118" s="18">
        <f>IFERROR((D118-L118)/D118,"")</f>
        <v>1</v>
      </c>
      <c r="N118" s="16">
        <v>5</v>
      </c>
      <c r="O118" s="18">
        <f>IFERROR(N118/D118,"")</f>
        <v>0.151515151515152</v>
      </c>
      <c r="P118" s="41">
        <f>IFERROR(40*H118+(1-K118)*20+40*M118,"")</f>
        <v>100</v>
      </c>
    </row>
    <row r="119" ht="19" customHeight="1" spans="1:16">
      <c r="A119" s="14"/>
      <c r="B119" s="15"/>
      <c r="C119" s="19">
        <v>5</v>
      </c>
      <c r="D119" s="19">
        <v>4</v>
      </c>
      <c r="E119" s="19">
        <v>4</v>
      </c>
      <c r="F119" s="19" t="s">
        <v>128</v>
      </c>
      <c r="G119" s="19">
        <v>4</v>
      </c>
      <c r="H119" s="19" t="s">
        <v>128</v>
      </c>
      <c r="I119" s="19">
        <v>0</v>
      </c>
      <c r="J119" s="19">
        <v>0</v>
      </c>
      <c r="K119" s="19" t="s">
        <v>166</v>
      </c>
      <c r="L119" s="19">
        <v>1</v>
      </c>
      <c r="M119" s="19" t="s">
        <v>131</v>
      </c>
      <c r="N119" s="19">
        <v>1</v>
      </c>
      <c r="O119" s="19" t="s">
        <v>166</v>
      </c>
      <c r="P119" s="19" t="s">
        <v>167</v>
      </c>
    </row>
    <row r="120" s="3" customFormat="1" ht="19" customHeight="1" spans="1:16">
      <c r="A120" s="35"/>
      <c r="B120" s="45"/>
      <c r="C120" s="46">
        <f t="shared" ref="C120:P120" si="8">SUM(C118:C119)</f>
        <v>38</v>
      </c>
      <c r="D120" s="47">
        <f t="shared" si="8"/>
        <v>37</v>
      </c>
      <c r="E120" s="47">
        <f t="shared" si="8"/>
        <v>37</v>
      </c>
      <c r="F120" s="37">
        <f t="shared" si="8"/>
        <v>1</v>
      </c>
      <c r="G120" s="47">
        <f t="shared" si="8"/>
        <v>37</v>
      </c>
      <c r="H120" s="37">
        <f t="shared" si="8"/>
        <v>1</v>
      </c>
      <c r="I120" s="46">
        <f t="shared" si="8"/>
        <v>0</v>
      </c>
      <c r="J120" s="46">
        <f t="shared" si="8"/>
        <v>0</v>
      </c>
      <c r="K120" s="37">
        <f t="shared" si="8"/>
        <v>0</v>
      </c>
      <c r="L120" s="46">
        <f t="shared" si="8"/>
        <v>1</v>
      </c>
      <c r="M120" s="37">
        <f t="shared" si="8"/>
        <v>1</v>
      </c>
      <c r="N120" s="46">
        <f t="shared" si="8"/>
        <v>6</v>
      </c>
      <c r="O120" s="37">
        <f t="shared" si="8"/>
        <v>0.151515151515152</v>
      </c>
      <c r="P120" s="44">
        <f t="shared" si="8"/>
        <v>100</v>
      </c>
    </row>
    <row r="121" ht="19" customHeight="1" spans="1:16">
      <c r="A121" s="14" t="s">
        <v>97</v>
      </c>
      <c r="B121" s="15" t="s">
        <v>168</v>
      </c>
      <c r="C121" s="16">
        <v>7</v>
      </c>
      <c r="D121" s="17">
        <v>8</v>
      </c>
      <c r="E121" s="17">
        <v>8</v>
      </c>
      <c r="F121" s="18">
        <f>IFERROR(E121/D121,"")</f>
        <v>1</v>
      </c>
      <c r="G121" s="17">
        <v>7</v>
      </c>
      <c r="H121" s="18">
        <f>IFERROR(G121/D121,"")</f>
        <v>0.875</v>
      </c>
      <c r="I121" s="16">
        <v>1</v>
      </c>
      <c r="J121" s="16">
        <v>0</v>
      </c>
      <c r="K121" s="18">
        <f>IFERROR(J121/D121,"")</f>
        <v>0</v>
      </c>
      <c r="L121" s="16">
        <v>0</v>
      </c>
      <c r="M121" s="18">
        <f>IFERROR((D121-L121)/D121,"")</f>
        <v>1</v>
      </c>
      <c r="N121" s="16">
        <v>3</v>
      </c>
      <c r="O121" s="18">
        <f>IFERROR(N121/D121,"")</f>
        <v>0.375</v>
      </c>
      <c r="P121" s="41">
        <f>IFERROR(40*H121+(1-K121)*20+40*M121,"")</f>
        <v>95</v>
      </c>
    </row>
    <row r="122" ht="19" customHeight="1" spans="1:16">
      <c r="A122" s="14"/>
      <c r="B122" s="15"/>
      <c r="C122" s="19">
        <v>2</v>
      </c>
      <c r="D122" s="19">
        <v>1</v>
      </c>
      <c r="E122" s="19">
        <v>1</v>
      </c>
      <c r="F122" s="19" t="s">
        <v>128</v>
      </c>
      <c r="G122" s="19">
        <v>1</v>
      </c>
      <c r="H122" s="19" t="s">
        <v>128</v>
      </c>
      <c r="I122" s="19">
        <v>0</v>
      </c>
      <c r="J122" s="19">
        <v>0</v>
      </c>
      <c r="K122" s="19" t="s">
        <v>131</v>
      </c>
      <c r="L122" s="19">
        <v>0</v>
      </c>
      <c r="M122" s="19" t="s">
        <v>131</v>
      </c>
      <c r="N122" s="19">
        <v>0</v>
      </c>
      <c r="O122" s="19" t="s">
        <v>131</v>
      </c>
      <c r="P122" s="19"/>
    </row>
    <row r="123" s="3" customFormat="1" ht="19" customHeight="1" spans="1:16">
      <c r="A123" s="35"/>
      <c r="B123" s="45"/>
      <c r="C123" s="46">
        <f t="shared" ref="C123:P123" si="9">SUM(C121:C122)</f>
        <v>9</v>
      </c>
      <c r="D123" s="47">
        <f t="shared" si="9"/>
        <v>9</v>
      </c>
      <c r="E123" s="47">
        <f t="shared" si="9"/>
        <v>9</v>
      </c>
      <c r="F123" s="37">
        <f t="shared" si="9"/>
        <v>1</v>
      </c>
      <c r="G123" s="47">
        <f t="shared" si="9"/>
        <v>8</v>
      </c>
      <c r="H123" s="37">
        <f t="shared" si="9"/>
        <v>0.875</v>
      </c>
      <c r="I123" s="46">
        <f t="shared" si="9"/>
        <v>1</v>
      </c>
      <c r="J123" s="46">
        <f t="shared" si="9"/>
        <v>0</v>
      </c>
      <c r="K123" s="37">
        <f t="shared" si="9"/>
        <v>0</v>
      </c>
      <c r="L123" s="46">
        <f t="shared" si="9"/>
        <v>0</v>
      </c>
      <c r="M123" s="37">
        <f t="shared" si="9"/>
        <v>1</v>
      </c>
      <c r="N123" s="46">
        <f t="shared" si="9"/>
        <v>3</v>
      </c>
      <c r="O123" s="37">
        <f t="shared" si="9"/>
        <v>0.375</v>
      </c>
      <c r="P123" s="44">
        <f t="shared" si="9"/>
        <v>95</v>
      </c>
    </row>
    <row r="124" ht="19" customHeight="1" spans="1:16">
      <c r="A124" s="14" t="s">
        <v>99</v>
      </c>
      <c r="B124" s="15" t="s">
        <v>98</v>
      </c>
      <c r="C124" s="16">
        <v>5</v>
      </c>
      <c r="D124" s="17">
        <v>5</v>
      </c>
      <c r="E124" s="17">
        <v>5</v>
      </c>
      <c r="F124" s="18">
        <f>IFERROR(E124/D124,"")</f>
        <v>1</v>
      </c>
      <c r="G124" s="17">
        <v>5</v>
      </c>
      <c r="H124" s="18">
        <f>IFERROR(G124/D124,"")</f>
        <v>1</v>
      </c>
      <c r="I124" s="16">
        <v>0</v>
      </c>
      <c r="J124" s="16">
        <v>0</v>
      </c>
      <c r="K124" s="18">
        <f>IFERROR(J124/D124,"")</f>
        <v>0</v>
      </c>
      <c r="L124" s="16">
        <v>0</v>
      </c>
      <c r="M124" s="18">
        <f>IFERROR((D124-L124)/D124,"")</f>
        <v>1</v>
      </c>
      <c r="N124" s="16">
        <v>0</v>
      </c>
      <c r="O124" s="18">
        <f>IFERROR(N124/D124,"")</f>
        <v>0</v>
      </c>
      <c r="P124" s="41">
        <f>IFERROR(F124*30+H124*30+(1-K124)*20+20*M124,"")</f>
        <v>100</v>
      </c>
    </row>
    <row r="125" ht="19" customHeight="1" spans="1:16">
      <c r="A125" s="14"/>
      <c r="B125" s="15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="3" customFormat="1" ht="19" customHeight="1" spans="1:16">
      <c r="A126" s="35"/>
      <c r="B126" s="45"/>
      <c r="C126" s="46">
        <f t="shared" ref="C126:P126" si="10">SUM(C124:C125)</f>
        <v>5</v>
      </c>
      <c r="D126" s="47">
        <f t="shared" si="10"/>
        <v>5</v>
      </c>
      <c r="E126" s="47">
        <f t="shared" si="10"/>
        <v>5</v>
      </c>
      <c r="F126" s="37">
        <f t="shared" si="10"/>
        <v>1</v>
      </c>
      <c r="G126" s="47">
        <f t="shared" si="10"/>
        <v>5</v>
      </c>
      <c r="H126" s="37">
        <f t="shared" si="10"/>
        <v>1</v>
      </c>
      <c r="I126" s="46">
        <f t="shared" si="10"/>
        <v>0</v>
      </c>
      <c r="J126" s="46">
        <f t="shared" si="10"/>
        <v>0</v>
      </c>
      <c r="K126" s="37">
        <f t="shared" si="10"/>
        <v>0</v>
      </c>
      <c r="L126" s="46">
        <f t="shared" si="10"/>
        <v>0</v>
      </c>
      <c r="M126" s="37">
        <f t="shared" si="10"/>
        <v>1</v>
      </c>
      <c r="N126" s="46">
        <f t="shared" si="10"/>
        <v>0</v>
      </c>
      <c r="O126" s="37">
        <f t="shared" si="10"/>
        <v>0</v>
      </c>
      <c r="P126" s="44">
        <f t="shared" si="10"/>
        <v>100</v>
      </c>
    </row>
    <row r="127" ht="19" customHeight="1" spans="1:16">
      <c r="A127" s="14" t="s">
        <v>101</v>
      </c>
      <c r="B127" s="15" t="s">
        <v>100</v>
      </c>
      <c r="C127" s="16">
        <v>17</v>
      </c>
      <c r="D127" s="17">
        <v>13</v>
      </c>
      <c r="E127" s="17">
        <v>13</v>
      </c>
      <c r="F127" s="18">
        <f>IFERROR(E127/D127,"")</f>
        <v>1</v>
      </c>
      <c r="G127" s="17">
        <v>13</v>
      </c>
      <c r="H127" s="18">
        <f>IFERROR(G127/D127,"")</f>
        <v>1</v>
      </c>
      <c r="I127" s="16">
        <v>0</v>
      </c>
      <c r="J127" s="16">
        <v>0</v>
      </c>
      <c r="K127" s="18">
        <f>IFERROR(J127/D127,"")</f>
        <v>0</v>
      </c>
      <c r="L127" s="16">
        <v>1</v>
      </c>
      <c r="M127" s="18">
        <f>IFERROR((D127-L127)/D127,"")</f>
        <v>0.923076923076923</v>
      </c>
      <c r="N127" s="16">
        <v>5</v>
      </c>
      <c r="O127" s="18">
        <f>IFERROR(N127/D127,"")</f>
        <v>0.384615384615385</v>
      </c>
      <c r="P127" s="41">
        <f>IFERROR(40*H127+(1-K127)*20+40*M127,"")</f>
        <v>96.9230769230769</v>
      </c>
    </row>
    <row r="128" ht="19" customHeight="1" spans="1:16">
      <c r="A128" s="14"/>
      <c r="B128" s="15"/>
      <c r="C128" s="19">
        <v>5</v>
      </c>
      <c r="D128" s="19">
        <v>7</v>
      </c>
      <c r="E128" s="19">
        <v>7</v>
      </c>
      <c r="F128" s="19" t="s">
        <v>128</v>
      </c>
      <c r="G128" s="19">
        <v>7</v>
      </c>
      <c r="H128" s="19" t="s">
        <v>128</v>
      </c>
      <c r="I128" s="19">
        <v>0</v>
      </c>
      <c r="J128" s="19">
        <v>0</v>
      </c>
      <c r="K128" s="19" t="s">
        <v>131</v>
      </c>
      <c r="L128" s="19">
        <v>0</v>
      </c>
      <c r="M128" s="19" t="s">
        <v>131</v>
      </c>
      <c r="N128" s="19">
        <v>1</v>
      </c>
      <c r="O128" s="19" t="s">
        <v>169</v>
      </c>
      <c r="P128" s="19" t="s">
        <v>142</v>
      </c>
    </row>
    <row r="129" s="3" customFormat="1" ht="19" customHeight="1" spans="1:16">
      <c r="A129" s="35"/>
      <c r="B129" s="45"/>
      <c r="C129" s="46">
        <f t="shared" ref="C129:P129" si="11">SUM(C127:C128)</f>
        <v>22</v>
      </c>
      <c r="D129" s="47">
        <f t="shared" si="11"/>
        <v>20</v>
      </c>
      <c r="E129" s="47">
        <f t="shared" si="11"/>
        <v>20</v>
      </c>
      <c r="F129" s="37">
        <f t="shared" si="11"/>
        <v>1</v>
      </c>
      <c r="G129" s="47">
        <f t="shared" si="11"/>
        <v>20</v>
      </c>
      <c r="H129" s="37">
        <f t="shared" si="11"/>
        <v>1</v>
      </c>
      <c r="I129" s="46">
        <f t="shared" si="11"/>
        <v>0</v>
      </c>
      <c r="J129" s="46">
        <f t="shared" si="11"/>
        <v>0</v>
      </c>
      <c r="K129" s="37">
        <f t="shared" si="11"/>
        <v>0</v>
      </c>
      <c r="L129" s="46">
        <f t="shared" si="11"/>
        <v>1</v>
      </c>
      <c r="M129" s="37">
        <f t="shared" si="11"/>
        <v>0.923076923076923</v>
      </c>
      <c r="N129" s="46">
        <f t="shared" si="11"/>
        <v>6</v>
      </c>
      <c r="O129" s="37">
        <f t="shared" si="11"/>
        <v>0.384615384615385</v>
      </c>
      <c r="P129" s="44">
        <f t="shared" si="11"/>
        <v>96.9230769230769</v>
      </c>
    </row>
    <row r="130" ht="19" customHeight="1" spans="1:16">
      <c r="A130" s="14" t="s">
        <v>103</v>
      </c>
      <c r="B130" s="15" t="s">
        <v>106</v>
      </c>
      <c r="C130" s="16">
        <v>3</v>
      </c>
      <c r="D130" s="17">
        <v>3</v>
      </c>
      <c r="E130" s="17">
        <v>3</v>
      </c>
      <c r="F130" s="18">
        <f>IFERROR(E130/D130,"")</f>
        <v>1</v>
      </c>
      <c r="G130" s="17">
        <v>3</v>
      </c>
      <c r="H130" s="18">
        <f>IFERROR(G130/D130,"")</f>
        <v>1</v>
      </c>
      <c r="I130" s="16">
        <v>0</v>
      </c>
      <c r="J130" s="16">
        <v>0</v>
      </c>
      <c r="K130" s="18">
        <f>IFERROR(J130/D130,"")</f>
        <v>0</v>
      </c>
      <c r="L130" s="16">
        <v>0</v>
      </c>
      <c r="M130" s="18">
        <f>IFERROR((D130-L130)/D130,"")</f>
        <v>1</v>
      </c>
      <c r="N130" s="16">
        <v>0</v>
      </c>
      <c r="O130" s="18">
        <f>IFERROR(N130/D130,"")</f>
        <v>0</v>
      </c>
      <c r="P130" s="41">
        <f>IFERROR(F130*30+H130*30+(1-K130)*20+20*M130,"")</f>
        <v>100</v>
      </c>
    </row>
    <row r="131" ht="19" customHeight="1" spans="1:16">
      <c r="A131" s="14"/>
      <c r="B131" s="15"/>
      <c r="C131" s="19">
        <v>0</v>
      </c>
      <c r="D131" s="19" t="s">
        <v>170</v>
      </c>
      <c r="E131" s="19" t="s">
        <v>170</v>
      </c>
      <c r="F131" s="19" t="s">
        <v>131</v>
      </c>
      <c r="G131" s="19" t="s">
        <v>170</v>
      </c>
      <c r="H131" s="19" t="s">
        <v>131</v>
      </c>
      <c r="I131" s="19">
        <v>0</v>
      </c>
      <c r="J131" s="19">
        <v>0</v>
      </c>
      <c r="K131" s="19" t="s">
        <v>131</v>
      </c>
      <c r="L131" s="19">
        <v>0</v>
      </c>
      <c r="M131" s="19" t="s">
        <v>131</v>
      </c>
      <c r="N131" s="19" t="s">
        <v>170</v>
      </c>
      <c r="O131" s="19" t="s">
        <v>131</v>
      </c>
      <c r="P131" s="19" t="s">
        <v>163</v>
      </c>
    </row>
    <row r="132" s="3" customFormat="1" ht="19" customHeight="1" spans="1:16">
      <c r="A132" s="35"/>
      <c r="B132" s="45"/>
      <c r="C132" s="48">
        <f t="shared" ref="C132:P132" si="12">SUM(C130:C131)</f>
        <v>3</v>
      </c>
      <c r="D132" s="48">
        <f t="shared" si="12"/>
        <v>3</v>
      </c>
      <c r="E132" s="48">
        <f t="shared" si="12"/>
        <v>3</v>
      </c>
      <c r="F132" s="48">
        <f t="shared" si="12"/>
        <v>1</v>
      </c>
      <c r="G132" s="48">
        <f t="shared" si="12"/>
        <v>3</v>
      </c>
      <c r="H132" s="48">
        <f t="shared" si="12"/>
        <v>1</v>
      </c>
      <c r="I132" s="48">
        <f t="shared" si="12"/>
        <v>0</v>
      </c>
      <c r="J132" s="48">
        <f t="shared" si="12"/>
        <v>0</v>
      </c>
      <c r="K132" s="48">
        <f t="shared" si="12"/>
        <v>0</v>
      </c>
      <c r="L132" s="48">
        <f t="shared" si="12"/>
        <v>0</v>
      </c>
      <c r="M132" s="48">
        <f t="shared" si="12"/>
        <v>1</v>
      </c>
      <c r="N132" s="48">
        <f t="shared" si="12"/>
        <v>0</v>
      </c>
      <c r="O132" s="37">
        <f t="shared" si="12"/>
        <v>0</v>
      </c>
      <c r="P132" s="44">
        <f t="shared" si="12"/>
        <v>100</v>
      </c>
    </row>
    <row r="133" ht="19" customHeight="1" spans="1:16">
      <c r="A133" s="14"/>
      <c r="B133" s="15"/>
      <c r="C133" s="16">
        <v>0</v>
      </c>
      <c r="D133" s="17">
        <v>0</v>
      </c>
      <c r="E133" s="17">
        <v>0</v>
      </c>
      <c r="F133" s="18" t="str">
        <f>IFERROR(E133/D133,"")</f>
        <v/>
      </c>
      <c r="G133" s="17">
        <v>0</v>
      </c>
      <c r="H133" s="18" t="str">
        <f>IFERROR(G133/D133,"")</f>
        <v/>
      </c>
      <c r="I133" s="16">
        <v>0</v>
      </c>
      <c r="J133" s="16">
        <v>0</v>
      </c>
      <c r="K133" s="18" t="str">
        <f>IFERROR(J133/D133,"")</f>
        <v/>
      </c>
      <c r="L133" s="16">
        <v>0</v>
      </c>
      <c r="M133" s="18" t="str">
        <f>IFERROR((D133-L133)/D133,"")</f>
        <v/>
      </c>
      <c r="N133" s="16">
        <v>0</v>
      </c>
      <c r="O133" s="18" t="str">
        <f>IFERROR(N133/D133,"")</f>
        <v/>
      </c>
      <c r="P133" s="41" t="str">
        <f>IFERROR(F133*30+H133*30+(1-K133)*20+20*M133,"")</f>
        <v/>
      </c>
    </row>
    <row r="134" ht="19" customHeight="1" spans="1:16">
      <c r="A134" s="14"/>
      <c r="B134" s="15"/>
      <c r="C134" s="16"/>
      <c r="D134" s="17"/>
      <c r="E134" s="17"/>
      <c r="F134" s="18"/>
      <c r="G134" s="17"/>
      <c r="H134" s="18"/>
      <c r="I134" s="16"/>
      <c r="J134" s="16"/>
      <c r="K134" s="18"/>
      <c r="L134" s="16"/>
      <c r="M134" s="18"/>
      <c r="N134" s="16"/>
      <c r="O134" s="18"/>
      <c r="P134" s="41"/>
    </row>
    <row r="135" ht="19" customHeight="1" spans="1:16">
      <c r="A135" s="14" t="s">
        <v>107</v>
      </c>
      <c r="B135" s="15" t="s">
        <v>171</v>
      </c>
      <c r="C135" s="16"/>
      <c r="D135" s="17"/>
      <c r="E135" s="17"/>
      <c r="F135" s="18"/>
      <c r="G135" s="17"/>
      <c r="H135" s="18"/>
      <c r="I135" s="16"/>
      <c r="J135" s="16"/>
      <c r="K135" s="18"/>
      <c r="L135" s="16"/>
      <c r="M135" s="18"/>
      <c r="N135" s="16"/>
      <c r="O135" s="18"/>
      <c r="P135" s="41"/>
    </row>
    <row r="136" ht="19" customHeight="1" spans="1:16">
      <c r="A136" s="14"/>
      <c r="B136" s="15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ht="19" customHeight="1" spans="1:16">
      <c r="A137" s="14" t="s">
        <v>111</v>
      </c>
      <c r="B137" s="15" t="s">
        <v>104</v>
      </c>
      <c r="C137" s="16">
        <v>2</v>
      </c>
      <c r="D137" s="17">
        <v>3</v>
      </c>
      <c r="E137" s="17">
        <v>3</v>
      </c>
      <c r="F137" s="18">
        <f>IFERROR(E137/D137,"")</f>
        <v>1</v>
      </c>
      <c r="G137" s="17">
        <v>3</v>
      </c>
      <c r="H137" s="18">
        <f>IFERROR(G137/D137,"")</f>
        <v>1</v>
      </c>
      <c r="I137" s="16">
        <v>0</v>
      </c>
      <c r="J137" s="16">
        <v>0</v>
      </c>
      <c r="K137" s="18">
        <f>IFERROR(J137/D137,"")</f>
        <v>0</v>
      </c>
      <c r="L137" s="16">
        <v>0</v>
      </c>
      <c r="M137" s="18">
        <f>IFERROR((D137-L137)/D137,"")</f>
        <v>1</v>
      </c>
      <c r="N137" s="16">
        <v>0</v>
      </c>
      <c r="O137" s="18">
        <f>IFERROR(N137/D137,"")</f>
        <v>0</v>
      </c>
      <c r="P137" s="41">
        <f>IFERROR(F137*30+H137*30+(1-K137)*20+20*M137,"")</f>
        <v>100</v>
      </c>
    </row>
    <row r="138" ht="19" customHeight="1" spans="1:16">
      <c r="A138" s="14"/>
      <c r="B138" s="15"/>
      <c r="C138" s="19"/>
      <c r="D138" s="19"/>
      <c r="E138" s="19"/>
      <c r="F138" s="49"/>
      <c r="G138" s="19"/>
      <c r="H138" s="49"/>
      <c r="I138" s="19"/>
      <c r="J138" s="19"/>
      <c r="K138" s="49"/>
      <c r="L138" s="19"/>
      <c r="M138" s="49"/>
      <c r="N138" s="19"/>
      <c r="O138" s="49"/>
      <c r="P138" s="19"/>
    </row>
    <row r="139" s="3" customFormat="1" ht="19" customHeight="1" spans="1:16">
      <c r="A139" s="35"/>
      <c r="B139" s="45"/>
      <c r="C139" s="46">
        <f t="shared" ref="C139:P139" si="13">SUM(C137:C138)</f>
        <v>2</v>
      </c>
      <c r="D139" s="47">
        <f t="shared" si="13"/>
        <v>3</v>
      </c>
      <c r="E139" s="47">
        <f t="shared" si="13"/>
        <v>3</v>
      </c>
      <c r="F139" s="37">
        <f t="shared" si="13"/>
        <v>1</v>
      </c>
      <c r="G139" s="47">
        <f t="shared" si="13"/>
        <v>3</v>
      </c>
      <c r="H139" s="37">
        <f t="shared" si="13"/>
        <v>1</v>
      </c>
      <c r="I139" s="46">
        <f t="shared" si="13"/>
        <v>0</v>
      </c>
      <c r="J139" s="46">
        <f t="shared" si="13"/>
        <v>0</v>
      </c>
      <c r="K139" s="37">
        <f t="shared" si="13"/>
        <v>0</v>
      </c>
      <c r="L139" s="46">
        <f t="shared" si="13"/>
        <v>0</v>
      </c>
      <c r="M139" s="37">
        <f t="shared" si="13"/>
        <v>1</v>
      </c>
      <c r="N139" s="46">
        <f t="shared" si="13"/>
        <v>0</v>
      </c>
      <c r="O139" s="37">
        <f t="shared" si="13"/>
        <v>0</v>
      </c>
      <c r="P139" s="44">
        <f t="shared" si="13"/>
        <v>100</v>
      </c>
    </row>
    <row r="140" ht="19" customHeight="1" spans="1:16">
      <c r="A140" s="14" t="s">
        <v>109</v>
      </c>
      <c r="B140" s="15" t="s">
        <v>102</v>
      </c>
      <c r="C140" s="16">
        <v>2</v>
      </c>
      <c r="D140" s="17">
        <v>1</v>
      </c>
      <c r="E140" s="17">
        <v>1</v>
      </c>
      <c r="F140" s="18">
        <f>IFERROR(E140/D140,"")</f>
        <v>1</v>
      </c>
      <c r="G140" s="17">
        <v>1</v>
      </c>
      <c r="H140" s="18">
        <f>IFERROR(G140/D140,"")</f>
        <v>1</v>
      </c>
      <c r="I140" s="16">
        <v>0</v>
      </c>
      <c r="J140" s="16">
        <v>0</v>
      </c>
      <c r="K140" s="18">
        <f>IFERROR(J140/D140,"")</f>
        <v>0</v>
      </c>
      <c r="L140" s="16">
        <v>0</v>
      </c>
      <c r="M140" s="18">
        <f>IFERROR((D140-L140)/D140,"")</f>
        <v>1</v>
      </c>
      <c r="N140" s="16">
        <v>0</v>
      </c>
      <c r="O140" s="18">
        <f>IFERROR(N140/D140,"")</f>
        <v>0</v>
      </c>
      <c r="P140" s="41">
        <f>IFERROR(40*H140+(1-K140)*20+40*M140,"")</f>
        <v>100</v>
      </c>
    </row>
    <row r="141" ht="19" customHeight="1" spans="1:16">
      <c r="A141" s="14"/>
      <c r="B141" s="15"/>
      <c r="C141" s="19">
        <v>0</v>
      </c>
      <c r="D141" s="19">
        <v>1</v>
      </c>
      <c r="E141" s="19">
        <v>1</v>
      </c>
      <c r="F141" s="19" t="s">
        <v>128</v>
      </c>
      <c r="G141" s="19">
        <v>1</v>
      </c>
      <c r="H141" s="19" t="s">
        <v>128</v>
      </c>
      <c r="I141" s="19">
        <v>0</v>
      </c>
      <c r="J141" s="19">
        <v>0</v>
      </c>
      <c r="K141" s="19" t="s">
        <v>131</v>
      </c>
      <c r="L141" s="19">
        <v>0</v>
      </c>
      <c r="M141" s="19" t="s">
        <v>131</v>
      </c>
      <c r="N141" s="19">
        <v>1</v>
      </c>
      <c r="O141" s="19" t="s">
        <v>128</v>
      </c>
      <c r="P141" s="19" t="s">
        <v>142</v>
      </c>
    </row>
    <row r="142" s="3" customFormat="1" ht="19" customHeight="1" spans="1:16">
      <c r="A142" s="35"/>
      <c r="B142" s="45"/>
      <c r="C142" s="46">
        <f t="shared" ref="C142:P142" si="14">SUM(C140:C141)</f>
        <v>2</v>
      </c>
      <c r="D142" s="47">
        <f t="shared" si="14"/>
        <v>2</v>
      </c>
      <c r="E142" s="47">
        <f t="shared" si="14"/>
        <v>2</v>
      </c>
      <c r="F142" s="37">
        <f t="shared" si="14"/>
        <v>1</v>
      </c>
      <c r="G142" s="47">
        <f t="shared" si="14"/>
        <v>2</v>
      </c>
      <c r="H142" s="37">
        <f t="shared" si="14"/>
        <v>1</v>
      </c>
      <c r="I142" s="46">
        <f t="shared" si="14"/>
        <v>0</v>
      </c>
      <c r="J142" s="46">
        <f t="shared" si="14"/>
        <v>0</v>
      </c>
      <c r="K142" s="37">
        <f t="shared" si="14"/>
        <v>0</v>
      </c>
      <c r="L142" s="46">
        <f t="shared" si="14"/>
        <v>0</v>
      </c>
      <c r="M142" s="37">
        <f t="shared" si="14"/>
        <v>1</v>
      </c>
      <c r="N142" s="46">
        <f t="shared" si="14"/>
        <v>1</v>
      </c>
      <c r="O142" s="37">
        <f t="shared" si="14"/>
        <v>0</v>
      </c>
      <c r="P142" s="44">
        <f t="shared" si="14"/>
        <v>100</v>
      </c>
    </row>
    <row r="143" ht="19" customHeight="1" spans="1:16">
      <c r="A143" s="14" t="s">
        <v>113</v>
      </c>
      <c r="B143" s="15" t="s">
        <v>108</v>
      </c>
      <c r="C143" s="16">
        <v>1</v>
      </c>
      <c r="D143" s="17">
        <v>2</v>
      </c>
      <c r="E143" s="17">
        <v>2</v>
      </c>
      <c r="F143" s="18">
        <f t="shared" ref="F143:F148" si="15">IFERROR(E143/D143,"")</f>
        <v>1</v>
      </c>
      <c r="G143" s="17">
        <v>2</v>
      </c>
      <c r="H143" s="18">
        <f t="shared" ref="H143:H148" si="16">IFERROR(G143/D143,"")</f>
        <v>1</v>
      </c>
      <c r="I143" s="16">
        <v>0</v>
      </c>
      <c r="J143" s="16">
        <v>0</v>
      </c>
      <c r="K143" s="18">
        <f t="shared" ref="K143:K148" si="17">IFERROR(J143/D143,"")</f>
        <v>0</v>
      </c>
      <c r="L143" s="16">
        <v>0</v>
      </c>
      <c r="M143" s="18">
        <f t="shared" ref="M143:M148" si="18">IFERROR((D143-L143)/D143,"")</f>
        <v>1</v>
      </c>
      <c r="N143" s="16">
        <v>0</v>
      </c>
      <c r="O143" s="18">
        <f t="shared" ref="O143:O148" si="19">IFERROR(N143/D143,"")</f>
        <v>0</v>
      </c>
      <c r="P143" s="41">
        <f t="shared" ref="P143:P148" si="20">IFERROR(F143*30+H143*30+(1-K143)*20+20*M143,"")</f>
        <v>100</v>
      </c>
    </row>
    <row r="144" ht="19" customHeight="1" spans="1:16">
      <c r="A144" s="14"/>
      <c r="B144" s="1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="3" customFormat="1" ht="19" customHeight="1" spans="1:16">
      <c r="A145" s="35"/>
      <c r="B145" s="45"/>
      <c r="C145" s="48">
        <f t="shared" ref="C145:P145" si="21">SUM(C143:C144)</f>
        <v>1</v>
      </c>
      <c r="D145" s="48">
        <f t="shared" si="21"/>
        <v>2</v>
      </c>
      <c r="E145" s="48">
        <f t="shared" si="21"/>
        <v>2</v>
      </c>
      <c r="F145" s="50">
        <f t="shared" si="21"/>
        <v>1</v>
      </c>
      <c r="G145" s="48">
        <f t="shared" si="21"/>
        <v>2</v>
      </c>
      <c r="H145" s="50">
        <f t="shared" si="21"/>
        <v>1</v>
      </c>
      <c r="I145" s="48">
        <f t="shared" si="21"/>
        <v>0</v>
      </c>
      <c r="J145" s="48">
        <f t="shared" si="21"/>
        <v>0</v>
      </c>
      <c r="K145" s="50">
        <f t="shared" si="21"/>
        <v>0</v>
      </c>
      <c r="L145" s="48">
        <f t="shared" si="21"/>
        <v>0</v>
      </c>
      <c r="M145" s="50">
        <f t="shared" si="21"/>
        <v>1</v>
      </c>
      <c r="N145" s="48">
        <f t="shared" si="21"/>
        <v>0</v>
      </c>
      <c r="O145" s="50">
        <f t="shared" si="21"/>
        <v>0</v>
      </c>
      <c r="P145" s="48">
        <f t="shared" si="21"/>
        <v>100</v>
      </c>
    </row>
    <row r="146" ht="19" customHeight="1" spans="1:16">
      <c r="A146" s="14" t="s">
        <v>116</v>
      </c>
      <c r="B146" s="15"/>
      <c r="C146" s="16">
        <v>0</v>
      </c>
      <c r="D146" s="17">
        <v>0</v>
      </c>
      <c r="E146" s="17">
        <v>0</v>
      </c>
      <c r="F146" s="18" t="str">
        <f t="shared" si="15"/>
        <v/>
      </c>
      <c r="G146" s="17">
        <v>0</v>
      </c>
      <c r="H146" s="18" t="str">
        <f t="shared" si="16"/>
        <v/>
      </c>
      <c r="I146" s="16">
        <v>0</v>
      </c>
      <c r="J146" s="16">
        <v>0</v>
      </c>
      <c r="K146" s="18" t="str">
        <f t="shared" si="17"/>
        <v/>
      </c>
      <c r="L146" s="16">
        <v>0</v>
      </c>
      <c r="M146" s="18" t="str">
        <f t="shared" si="18"/>
        <v/>
      </c>
      <c r="N146" s="16">
        <v>0</v>
      </c>
      <c r="O146" s="18" t="str">
        <f t="shared" si="19"/>
        <v/>
      </c>
      <c r="P146" s="41" t="str">
        <f t="shared" si="20"/>
        <v/>
      </c>
    </row>
    <row r="147" ht="19" customHeight="1" spans="1:16">
      <c r="A147" s="14"/>
      <c r="B147" s="15"/>
      <c r="C147" s="16"/>
      <c r="D147" s="17"/>
      <c r="E147" s="17"/>
      <c r="F147" s="18"/>
      <c r="G147" s="17"/>
      <c r="H147" s="18"/>
      <c r="I147" s="16"/>
      <c r="J147" s="16"/>
      <c r="K147" s="18"/>
      <c r="L147" s="16"/>
      <c r="M147" s="18"/>
      <c r="N147" s="16"/>
      <c r="O147" s="18"/>
      <c r="P147" s="41"/>
    </row>
    <row r="148" ht="19" customHeight="1" spans="1:16">
      <c r="A148" s="14" t="s">
        <v>118</v>
      </c>
      <c r="B148" s="15" t="s">
        <v>110</v>
      </c>
      <c r="C148" s="16">
        <v>10</v>
      </c>
      <c r="D148" s="17">
        <v>11</v>
      </c>
      <c r="E148" s="17">
        <v>11</v>
      </c>
      <c r="F148" s="18">
        <f t="shared" si="15"/>
        <v>1</v>
      </c>
      <c r="G148" s="17">
        <v>11</v>
      </c>
      <c r="H148" s="18">
        <f t="shared" si="16"/>
        <v>1</v>
      </c>
      <c r="I148" s="16">
        <v>0</v>
      </c>
      <c r="J148" s="16">
        <v>0</v>
      </c>
      <c r="K148" s="18">
        <f t="shared" si="17"/>
        <v>0</v>
      </c>
      <c r="L148" s="16">
        <v>0</v>
      </c>
      <c r="M148" s="18">
        <f t="shared" si="18"/>
        <v>1</v>
      </c>
      <c r="N148" s="16">
        <v>0</v>
      </c>
      <c r="O148" s="18">
        <f t="shared" si="19"/>
        <v>0</v>
      </c>
      <c r="P148" s="41">
        <f t="shared" si="20"/>
        <v>100</v>
      </c>
    </row>
    <row r="149" ht="19" customHeight="1" spans="1:16">
      <c r="A149" s="14"/>
      <c r="B149" s="15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="3" customFormat="1" ht="19" customHeight="1" spans="1:16">
      <c r="A150" s="35"/>
      <c r="B150" s="45"/>
      <c r="C150" s="48">
        <f>SUM(C148:C149)</f>
        <v>10</v>
      </c>
      <c r="D150" s="48">
        <f>SUM(D148:D149)</f>
        <v>11</v>
      </c>
      <c r="E150" s="48">
        <f>SUM(E148:E149)</f>
        <v>11</v>
      </c>
      <c r="F150" s="48"/>
      <c r="G150" s="48">
        <f>SUM(G148:G149)</f>
        <v>11</v>
      </c>
      <c r="H150" s="48"/>
      <c r="I150" s="48"/>
      <c r="J150" s="48"/>
      <c r="K150" s="48"/>
      <c r="L150" s="48"/>
      <c r="M150" s="48"/>
      <c r="N150" s="48"/>
      <c r="O150" s="48"/>
      <c r="P150" s="48"/>
    </row>
    <row r="151" ht="19" customHeight="1" spans="1:16">
      <c r="A151" s="14" t="s">
        <v>172</v>
      </c>
      <c r="B151" s="15"/>
      <c r="C151" s="16">
        <v>0</v>
      </c>
      <c r="D151" s="17">
        <v>0</v>
      </c>
      <c r="E151" s="17">
        <v>0</v>
      </c>
      <c r="F151" s="18" t="str">
        <f>IFERROR(E151/D151,"")</f>
        <v/>
      </c>
      <c r="G151" s="17">
        <v>0</v>
      </c>
      <c r="H151" s="18" t="str">
        <f>IFERROR(G151/D151,"")</f>
        <v/>
      </c>
      <c r="I151" s="16">
        <v>0</v>
      </c>
      <c r="J151" s="16">
        <v>0</v>
      </c>
      <c r="K151" s="18" t="str">
        <f>IFERROR(J151/D151,"")</f>
        <v/>
      </c>
      <c r="L151" s="16">
        <v>0</v>
      </c>
      <c r="M151" s="18" t="str">
        <f>IFERROR((D151-L151)/D151,"")</f>
        <v/>
      </c>
      <c r="N151" s="16">
        <v>0</v>
      </c>
      <c r="O151" s="18" t="str">
        <f>IFERROR(N151/D151,"")</f>
        <v/>
      </c>
      <c r="P151" s="41" t="str">
        <f>IFERROR(F151*30+H151*30+(1-K151)*20+20*M151,"")</f>
        <v/>
      </c>
    </row>
    <row r="152" ht="19" customHeight="1" spans="1:16">
      <c r="A152" s="14"/>
      <c r="B152" s="15"/>
      <c r="C152" s="16"/>
      <c r="D152" s="17"/>
      <c r="E152" s="17"/>
      <c r="F152" s="18"/>
      <c r="G152" s="17"/>
      <c r="H152" s="18"/>
      <c r="I152" s="16"/>
      <c r="J152" s="16"/>
      <c r="K152" s="18"/>
      <c r="L152" s="16"/>
      <c r="M152" s="18"/>
      <c r="N152" s="16"/>
      <c r="O152" s="18"/>
      <c r="P152" s="41"/>
    </row>
    <row r="153" ht="19" customHeight="1" spans="1:16">
      <c r="A153" s="14" t="s">
        <v>173</v>
      </c>
      <c r="B153" s="15"/>
      <c r="C153" s="16">
        <v>0</v>
      </c>
      <c r="D153" s="17">
        <v>0</v>
      </c>
      <c r="E153" s="17">
        <v>0</v>
      </c>
      <c r="F153" s="18" t="str">
        <f t="shared" ref="F153:F157" si="22">IFERROR(E153/D153,"")</f>
        <v/>
      </c>
      <c r="G153" s="16">
        <v>0</v>
      </c>
      <c r="H153" s="18" t="str">
        <f t="shared" ref="H153:H157" si="23">IFERROR(G153/D153,"")</f>
        <v/>
      </c>
      <c r="I153" s="16">
        <v>0</v>
      </c>
      <c r="J153" s="16">
        <v>0</v>
      </c>
      <c r="K153" s="18" t="str">
        <f t="shared" ref="K153:K157" si="24">IFERROR(J153/D153,"")</f>
        <v/>
      </c>
      <c r="L153" s="16">
        <v>0</v>
      </c>
      <c r="M153" s="18" t="str">
        <f t="shared" ref="M153:M157" si="25">IFERROR((D153-L153)/D153,"")</f>
        <v/>
      </c>
      <c r="N153" s="16">
        <v>0</v>
      </c>
      <c r="O153" s="18" t="str">
        <f t="shared" ref="O153:O157" si="26">IFERROR(N153/D153,"")</f>
        <v/>
      </c>
      <c r="P153" s="41" t="str">
        <f>IFERROR(F153*30+H153*30+(1-K153)*20+20*M153,"")</f>
        <v/>
      </c>
    </row>
    <row r="154" ht="19" customHeight="1" spans="1:16">
      <c r="A154" s="14"/>
      <c r="B154" s="15"/>
      <c r="C154" s="16"/>
      <c r="D154" s="17"/>
      <c r="E154" s="17"/>
      <c r="F154" s="18"/>
      <c r="G154" s="16"/>
      <c r="H154" s="18"/>
      <c r="I154" s="16"/>
      <c r="J154" s="16"/>
      <c r="K154" s="18"/>
      <c r="L154" s="16"/>
      <c r="M154" s="18"/>
      <c r="N154" s="16"/>
      <c r="O154" s="18"/>
      <c r="P154" s="41"/>
    </row>
    <row r="155" ht="19" customHeight="1" spans="1:16">
      <c r="A155" s="14" t="s">
        <v>174</v>
      </c>
      <c r="B155" s="15" t="s">
        <v>117</v>
      </c>
      <c r="C155" s="16">
        <v>0</v>
      </c>
      <c r="D155" s="17">
        <v>0</v>
      </c>
      <c r="E155" s="17">
        <v>0</v>
      </c>
      <c r="F155" s="18" t="str">
        <f t="shared" si="22"/>
        <v/>
      </c>
      <c r="G155" s="16">
        <v>0</v>
      </c>
      <c r="H155" s="18" t="str">
        <f t="shared" si="23"/>
        <v/>
      </c>
      <c r="I155" s="16">
        <v>0</v>
      </c>
      <c r="J155" s="16">
        <v>0</v>
      </c>
      <c r="K155" s="18" t="str">
        <f t="shared" si="24"/>
        <v/>
      </c>
      <c r="L155" s="16">
        <v>0</v>
      </c>
      <c r="M155" s="18" t="str">
        <f t="shared" si="25"/>
        <v/>
      </c>
      <c r="N155" s="16">
        <v>0</v>
      </c>
      <c r="O155" s="18" t="str">
        <f t="shared" si="26"/>
        <v/>
      </c>
      <c r="P155" s="41" t="str">
        <f>IFERROR(F155*30+H155*30+(1-K155)*20+20*M155,"")</f>
        <v/>
      </c>
    </row>
    <row r="156" ht="19" customHeight="1" spans="1:16">
      <c r="A156" s="14"/>
      <c r="B156" s="15"/>
      <c r="C156" s="16"/>
      <c r="D156" s="17"/>
      <c r="E156" s="17"/>
      <c r="F156" s="18"/>
      <c r="G156" s="16"/>
      <c r="H156" s="18"/>
      <c r="I156" s="16"/>
      <c r="J156" s="16"/>
      <c r="K156" s="18"/>
      <c r="L156" s="16"/>
      <c r="M156" s="18"/>
      <c r="N156" s="16"/>
      <c r="O156" s="18"/>
      <c r="P156" s="41"/>
    </row>
    <row r="157" ht="19" customHeight="1" spans="1:16">
      <c r="A157" s="14" t="s">
        <v>175</v>
      </c>
      <c r="B157" s="15" t="s">
        <v>176</v>
      </c>
      <c r="C157" s="16">
        <v>0</v>
      </c>
      <c r="D157" s="17">
        <v>1</v>
      </c>
      <c r="E157" s="17">
        <v>1</v>
      </c>
      <c r="F157" s="18">
        <f t="shared" si="22"/>
        <v>1</v>
      </c>
      <c r="G157" s="17">
        <v>1</v>
      </c>
      <c r="H157" s="18">
        <f t="shared" si="23"/>
        <v>1</v>
      </c>
      <c r="I157" s="16">
        <v>0</v>
      </c>
      <c r="J157" s="16">
        <v>0</v>
      </c>
      <c r="K157" s="18">
        <f t="shared" si="24"/>
        <v>0</v>
      </c>
      <c r="L157" s="16">
        <v>0</v>
      </c>
      <c r="M157" s="18">
        <f t="shared" si="25"/>
        <v>1</v>
      </c>
      <c r="N157" s="16">
        <v>0</v>
      </c>
      <c r="O157" s="18">
        <f t="shared" si="26"/>
        <v>0</v>
      </c>
      <c r="P157" s="41">
        <f>IFERROR(40*H157+(1-K157)*20+40*M157,"")</f>
        <v>100</v>
      </c>
    </row>
    <row r="158" ht="19" customHeight="1" spans="1:16">
      <c r="A158" s="14"/>
      <c r="B158" s="15"/>
      <c r="C158" s="16"/>
      <c r="D158" s="17"/>
      <c r="E158" s="17"/>
      <c r="F158" s="18"/>
      <c r="G158" s="16"/>
      <c r="H158" s="18"/>
      <c r="I158" s="16"/>
      <c r="J158" s="16"/>
      <c r="K158" s="18"/>
      <c r="L158" s="16"/>
      <c r="M158" s="18"/>
      <c r="N158" s="16"/>
      <c r="O158" s="18"/>
      <c r="P158" s="41"/>
    </row>
    <row r="159" ht="19" customHeight="1" spans="1:16">
      <c r="A159" s="14" t="s">
        <v>177</v>
      </c>
      <c r="B159" s="15" t="s">
        <v>178</v>
      </c>
      <c r="C159" s="16">
        <v>0</v>
      </c>
      <c r="D159" s="17">
        <v>0</v>
      </c>
      <c r="E159" s="17">
        <v>0</v>
      </c>
      <c r="F159" s="18" t="str">
        <f>IFERROR(E159/D159,"")</f>
        <v/>
      </c>
      <c r="G159" s="16">
        <v>0</v>
      </c>
      <c r="H159" s="18" t="str">
        <f>IFERROR(G159/D159,"")</f>
        <v/>
      </c>
      <c r="I159" s="16">
        <v>0</v>
      </c>
      <c r="J159" s="16">
        <v>0</v>
      </c>
      <c r="K159" s="18" t="str">
        <f>IFERROR(J159/D159,"")</f>
        <v/>
      </c>
      <c r="L159" s="16">
        <v>0</v>
      </c>
      <c r="M159" s="18" t="str">
        <f>IFERROR((D159-L159)/D159,"")</f>
        <v/>
      </c>
      <c r="N159" s="16">
        <v>0</v>
      </c>
      <c r="O159" s="18" t="str">
        <f>IFERROR(N159/D159,"")</f>
        <v/>
      </c>
      <c r="P159" s="41" t="str">
        <f>IFERROR(F159*30+H159*30+(1-K159)*20+20*M159,"")</f>
        <v/>
      </c>
    </row>
    <row r="160" ht="19" customHeight="1" spans="1:16">
      <c r="A160" s="51"/>
      <c r="B160" s="52"/>
      <c r="C160" s="16"/>
      <c r="D160" s="17"/>
      <c r="E160" s="17"/>
      <c r="F160" s="18"/>
      <c r="G160" s="16"/>
      <c r="H160" s="18"/>
      <c r="I160" s="16"/>
      <c r="J160" s="16"/>
      <c r="K160" s="18"/>
      <c r="L160" s="16"/>
      <c r="M160" s="18"/>
      <c r="N160" s="16"/>
      <c r="O160" s="18"/>
      <c r="P160" s="41"/>
    </row>
    <row r="161" ht="19" customHeight="1" spans="1:16">
      <c r="A161" s="51" t="s">
        <v>179</v>
      </c>
      <c r="B161" s="53"/>
      <c r="C161" s="16">
        <f>C4+C7+C10+C13+C16+C19+C22+C25+C28+C31+C34+C37+C40+C43+C46+C49+C52+C55+C58+C61+C64+C67+C70+C73+C76+C79+C82+C85+C88+C91+C94+C97+C100+C103+C106+C109+C112+C115+C118+C121+C124+C127+C130+C133+C135+C137+C143+C146+C148+C151+C153+C155+C157+C159+C140</f>
        <v>5772</v>
      </c>
      <c r="D161" s="16">
        <f t="shared" ref="D161:N161" si="27">D4+D7+D10+D13+D16+D19+D22+D25+D28+D31+D34+D37+D40+D43+D46+D49+D52+D55+D58+D61+D64+D67+D70+D73+D76+D79+D82+D85+D88+D91+D94+D97+D100+D103+D106+D109+D112+D115+D118+D121+D124+D127+D130+D133+D135+D137+D143+D146+D148+D151+D153+D155+D157+D159+D140</f>
        <v>5739</v>
      </c>
      <c r="E161" s="16">
        <f t="shared" si="27"/>
        <v>5739</v>
      </c>
      <c r="F161" s="16"/>
      <c r="G161" s="16">
        <f t="shared" si="27"/>
        <v>5726</v>
      </c>
      <c r="H161" s="16"/>
      <c r="I161" s="16">
        <f t="shared" si="27"/>
        <v>13</v>
      </c>
      <c r="J161" s="16">
        <f t="shared" si="27"/>
        <v>14</v>
      </c>
      <c r="K161" s="16"/>
      <c r="L161" s="16">
        <f t="shared" si="27"/>
        <v>34</v>
      </c>
      <c r="M161" s="16"/>
      <c r="N161" s="16">
        <f t="shared" si="27"/>
        <v>470</v>
      </c>
      <c r="O161" s="16"/>
      <c r="P161" s="16"/>
    </row>
    <row r="162" ht="19" customHeight="1" spans="1:16">
      <c r="A162" s="51" t="s">
        <v>180</v>
      </c>
      <c r="B162" s="53"/>
      <c r="C162" s="16">
        <f>C5+C8+C11+C14+C17+C20+C23+C26+C29+C32+C35+C38+C41+C44+C47+C50+C53+C56+C59+C62+C65+C68+C71+C74+C77+C80+C83+C86+C89+C92+C95+C98+C101+C104+C107+C110+C113+C116+C119+C122+C125+C128+C131+C134+C136+C138+C144+C147+C149+C152+C154+C156+C158+C160+C141</f>
        <v>683</v>
      </c>
      <c r="D162" s="16">
        <f>D5+D8+D11+D14+D17+D20+D23+D26+D29+D32+D35+D38+D41+D44+D47+D50+D53+D56+D59+D62+D65+D68+D71+D74+D77+D80+D83+D86+D89+D92+D95+D98+D101+D104+D107+D110+D113+D116+D119+D122+D125+D128+D131+D134+D136+D138+D141+D144+D147+D149+D152+D154+D156+D158+D160</f>
        <v>637</v>
      </c>
      <c r="E162" s="16">
        <f>E5+E8+E11+E14+E17+E20+E23+E26+E29+E32+E35+E38+E41+E44+E47+E50+E53+E56+E59+E62+E65+E68+E71+E74+E77+E80+E83+E86+E89+E92+E95+E98+E101+E104+E107+E110+E113+E116+E119+E122+E125+E128+E131+E134+E136+E138+E141+E144+E147+E149+E152+E154+E156+E158+E160</f>
        <v>637</v>
      </c>
      <c r="F162" s="16"/>
      <c r="G162" s="16">
        <f>G5+G8+G11+G14+G17+G20+G23+G26+G29+G32+G35+G38+G41+G44+G47+G50+G53+G56+G59+G62+G65+G68+G71+G74+G77+G80+G83+G86+G89+G92+G95+G98+G101+G104+G107+G110+G113+G116+G119+G122+G125+G128+G131+G134+G136+G138+G141+G144+G147+G149+G152+G154+G156+G158+G160</f>
        <v>637</v>
      </c>
      <c r="H162" s="16"/>
      <c r="I162" s="16">
        <f>I5+I8+I11+I14+I17+I20+I23+I26+I29+I32+I35+I38+I41+I44+I47+I50+I53+I56+I59+I62+I65+I68+I71+I74+I77+I80+I83+I86+I89+I92+I95+I98+I101+I104+I107+I110+I113+I116+I119+I122+I125+I128+I131+I134+I136+I138+I144+I147+I149+I152+I154+I156+I158+I160</f>
        <v>0</v>
      </c>
      <c r="J162" s="16">
        <f>J5+J8+J11+J14+J17+J20+J23+J26+J29+J32+J35+J38+J41+J44+J47+J50+J53+J56+J59+J62+J65+J68+J71+J74+J77+J80+J83+J86+J89+J92+J95+J98+J101+J104+J107+J110+J113+J116+J119+J122+J125+J128+J131+J134+J136+J138+J144+J147+J149+J152+J154+J156+J158+J160</f>
        <v>2</v>
      </c>
      <c r="K162" s="16"/>
      <c r="L162" s="16">
        <f>L5+L8+L11+L14+L17+L20+L23+L26+L29+L32+L35+L38+L41+L44+L47+L50+L53+L56+L59+L62+L65+L68+L71+L74+L77+L80+L83+L86+L89+L92+L95+L98+L101+L104+L107+L110+L113+L116+L119+L122+L125+L128+L131+L134+L136+L138+L144+L147+L149+L152+L154+L156+L158+L160</f>
        <v>7</v>
      </c>
      <c r="M162" s="16"/>
      <c r="N162" s="16">
        <f>N5+N8+N11+N14+N17+N20+N23+N26+N29+N32+N35+N38+N41+N44+N47+N50+N53+N56+N59+N62+N65+N68+N71+N74+N77+N80+N83+N86+N89+N92+N95+N98+N101+N104+N107+N110+N113+N116+N119+N122+N125+N128+N131+N134+N136+N138+N144+N147+N149+N152+N154+N156+N158+N160</f>
        <v>32</v>
      </c>
      <c r="O162" s="16"/>
      <c r="P162" s="16"/>
    </row>
    <row r="163" ht="19" customHeight="1" spans="1:16">
      <c r="A163" s="54" t="s">
        <v>120</v>
      </c>
      <c r="B163" s="55"/>
      <c r="C163" s="16">
        <f>SUM(C161:C162)</f>
        <v>6455</v>
      </c>
      <c r="D163" s="16">
        <f>SUM(D161:D162)</f>
        <v>6376</v>
      </c>
      <c r="E163" s="16">
        <f>SUM(E161:E162)</f>
        <v>6376</v>
      </c>
      <c r="F163" s="18"/>
      <c r="G163" s="16">
        <f>SUM(G161:G162)</f>
        <v>6363</v>
      </c>
      <c r="H163" s="18"/>
      <c r="I163" s="16">
        <f>SUM(I161:I162)</f>
        <v>13</v>
      </c>
      <c r="J163" s="16">
        <f>SUM(J161:J162)</f>
        <v>16</v>
      </c>
      <c r="K163" s="18"/>
      <c r="L163" s="16">
        <f>SUM(L161:L162)</f>
        <v>41</v>
      </c>
      <c r="M163" s="18"/>
      <c r="N163" s="16">
        <f>SUM(N161:N162)</f>
        <v>502</v>
      </c>
      <c r="O163" s="18"/>
      <c r="P163" s="41"/>
    </row>
    <row r="164" s="4" customFormat="1" ht="19" customHeight="1" spans="1:16">
      <c r="A164" s="56" t="s">
        <v>121</v>
      </c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="4" customFormat="1" ht="19" customHeight="1" spans="1:16">
      <c r="A165" s="58" t="s">
        <v>122</v>
      </c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="4" customFormat="1" ht="19" customHeight="1" spans="1:16">
      <c r="A166" s="58" t="s">
        <v>123</v>
      </c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="4" customFormat="1" ht="19" customHeight="1" spans="1:16">
      <c r="A167" s="58" t="s">
        <v>124</v>
      </c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="4" customFormat="1" ht="19" customHeight="1" spans="1:16">
      <c r="A168" s="58" t="s">
        <v>125</v>
      </c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="4" customFormat="1" ht="19" customHeight="1" spans="1:16">
      <c r="A169" s="58" t="s">
        <v>126</v>
      </c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="4" customFormat="1" ht="19" customHeight="1" spans="3:16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ht="19" customHeight="1"/>
  </sheetData>
  <mergeCells count="10">
    <mergeCell ref="A1:P1"/>
    <mergeCell ref="A161:B161"/>
    <mergeCell ref="A162:B162"/>
    <mergeCell ref="A163:B163"/>
    <mergeCell ref="A164:P164"/>
    <mergeCell ref="A165:P165"/>
    <mergeCell ref="A166:P166"/>
    <mergeCell ref="A167:P167"/>
    <mergeCell ref="A168:P168"/>
    <mergeCell ref="A169:P169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代楚童</cp:lastModifiedBy>
  <dcterms:created xsi:type="dcterms:W3CDTF">2017-05-16T09:19:00Z</dcterms:created>
  <dcterms:modified xsi:type="dcterms:W3CDTF">2018-12-17T06:17:07Z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