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1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财政金融" sheetId="13" r:id="rId13"/>
    <sheet name="人民生活和物价1" sheetId="14" r:id="rId14"/>
    <sheet name="调查单位" sheetId="15" r:id="rId15"/>
    <sheet name="县市GDP" sheetId="16" r:id="rId16"/>
    <sheet name="县市2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<sst xmlns="http://schemas.openxmlformats.org/spreadsheetml/2006/main" count="591" uniqueCount="371">
  <si>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</si>
  <si>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</si>
  <si>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</si>
  <si>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</si>
  <si>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</si>
  <si>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</si>
  <si>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</si>
  <si>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</si>
  <si>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</si>
  <si>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</si>
  <si>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</si>
  <si>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</si>
  <si>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</si>
  <si>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</si>
  <si>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</si>
  <si>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</si>
  <si>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</si>
  <si>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</si>
  <si>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</si>
  <si>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</si>
  <si>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</si>
  <si>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</si>
  <si>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</si>
  <si>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</si>
  <si>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</si>
  <si>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</si>
  <si>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</si>
  <si>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>实际利用内资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</si>
  <si>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</si>
  <si>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</si>
  <si>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</si>
  <si>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</si>
  <si>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</si>
  <si>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</si>
  <si>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</si>
  <si>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</si>
  <si>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</si>
  <si>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</si>
  <si>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</si>
  <si>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</si>
  <si>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</si>
  <si>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</si>
  <si>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</si>
  <si>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</si>
  <si>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</si>
  <si>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</si>
  <si>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</si>
  <si>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</si>
  <si>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</si>
  <si>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</si>
  <si>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</si>
  <si>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</si>
  <si>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</si>
  <si>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</si>
  <si>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</si>
  <si>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</si>
  <si>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</si>
  <si>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</si>
  <si>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</si>
  <si>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</si>
  <si>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</si>
  <si>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</si>
  <si>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</si>
  <si>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</si>
  <si>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</si>
  <si>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</si>
  <si>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</si>
  <si>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</si>
  <si>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</si>
  <si>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</si>
  <si>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</si>
  <si>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</si>
  <si>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</si>
  <si>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</si>
  <si>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</si>
  <si>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</si>
  <si>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</si>
  <si>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</si>
  <si>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</si>
  <si>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</si>
  <si>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</si>
  <si>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</si>
  <si>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</si>
  <si>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</si>
  <si>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</si>
  <si>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</si>
  <si>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</si>
  <si>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</si>
  <si>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</si>
  <si>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</si>
  <si>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</si>
  <si>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</si>
  <si>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</si>
  <si>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</si>
  <si>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</si>
  <si>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</si>
  <si>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</si>
  <si>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</si>
  <si>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</si>
  <si>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</si>
  <si>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</si>
  <si>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</si>
  <si>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</si>
  <si>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</si>
  <si>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</si>
  <si>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</si>
  <si>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</si>
  <si>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</si>
  <si>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</si>
  <si>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</si>
  <si>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</si>
  <si>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</si>
  <si>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</si>
  <si>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</si>
  <si>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</si>
  <si>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</si>
  <si>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</si>
  <si>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</si>
  <si>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</si>
  <si>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</si>
  <si>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</si>
  <si>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</si>
  <si>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</si>
  <si>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</si>
  <si>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</si>
  <si>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</si>
  <si>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</si>
  <si>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</si>
  <si>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</si>
  <si>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</si>
  <si>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</si>
  <si>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</si>
  <si>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</si>
  <si>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</si>
  <si>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</si>
  <si>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</si>
  <si>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</si>
  <si>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</si>
  <si>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</si>
  <si>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</si>
  <si>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</si>
  <si>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</si>
  <si>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</si>
  <si>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</si>
  <si>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</si>
  <si>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</si>
  <si>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</si>
  <si>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</si>
  <si>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</si>
  <si>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</si>
  <si>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</si>
  <si>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</si>
  <si>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</si>
  <si>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</si>
  <si>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</si>
  <si>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</si>
  <si>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</si>
  <si>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</si>
  <si>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</si>
  <si>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</si>
  <si>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</si>
  <si>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</si>
  <si>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</si>
  <si>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</si>
  <si>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</si>
  <si>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</si>
  <si>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</si>
  <si>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</si>
  <si>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</si>
  <si>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</si>
  <si>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</si>
  <si>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</si>
  <si>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</si>
  <si>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</si>
  <si>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</si>
  <si>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</si>
  <si>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</si>
  <si>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</si>
  <si>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</si>
  <si>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</si>
  <si>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</si>
  <si>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</si>
  <si>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</si>
  <si>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</si>
  <si>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</si>
  <si>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</si>
  <si>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</si>
  <si>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</si>
  <si>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</si>
  <si>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</si>
  <si>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</si>
  <si>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一般公共预算收入</t>
  </si>
  <si>
    <t xml:space="preserve">    食品烟酒类</t>
  </si>
  <si>
    <t xml:space="preserve">    衣着类   </t>
  </si>
  <si>
    <t>岳阳高新技术产业园区</t>
  </si>
  <si>
    <t>亿美元</t>
  </si>
  <si>
    <t>城镇调查失业率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</si>
  <si>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</si>
  <si>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</si>
  <si>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</si>
  <si>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</si>
  <si>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</si>
  <si>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</si>
  <si>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</si>
  <si>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</si>
  <si>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实际利用外资</t>
  </si>
  <si>
    <t xml:space="preserve">一般公共预算收入     </t>
  </si>
  <si>
    <t>一般公共预算地方收入</t>
  </si>
  <si>
    <t>城陵矶新港区</t>
  </si>
  <si>
    <t>电子信息制造业</t>
  </si>
  <si>
    <t>主要指标</t>
  </si>
  <si>
    <t xml:space="preserve">  一般公共预算地方收入</t>
  </si>
  <si>
    <t>亿千瓦时</t>
  </si>
  <si>
    <t xml:space="preserve">  工业用电量</t>
  </si>
  <si>
    <t xml:space="preserve">  住户存款余额</t>
  </si>
  <si>
    <r>
      <t>7.8%</t>
    </r>
    <r>
      <rPr>
        <sz val="11"/>
        <rFont val="宋体"/>
        <family val="0"/>
      </rPr>
      <t>左右</t>
    </r>
  </si>
  <si>
    <t>一般公共预算地方收入</t>
  </si>
  <si>
    <r>
      <t>3.5%</t>
    </r>
    <r>
      <rPr>
        <sz val="11"/>
        <rFont val="宋体"/>
        <family val="0"/>
      </rPr>
      <t>以内</t>
    </r>
  </si>
  <si>
    <r>
      <t>5.5%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</si>
  <si>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</si>
  <si>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r>
      <t>7.5%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</si>
  <si>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</si>
  <si>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左右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</si>
  <si>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</si>
  <si>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t>产业投资</t>
  </si>
  <si>
    <t>增幅</t>
  </si>
  <si>
    <t>排位</t>
  </si>
  <si>
    <t>目标数</t>
  </si>
  <si>
    <t>申报数</t>
  </si>
  <si>
    <t>其中：工业</t>
  </si>
  <si>
    <r>
      <t>10.0%</t>
    </r>
    <r>
      <rPr>
        <sz val="11"/>
        <rFont val="宋体"/>
        <family val="0"/>
      </rPr>
      <t>左右</t>
    </r>
  </si>
  <si>
    <r>
      <t>4%</t>
    </r>
    <r>
      <rPr>
        <sz val="11"/>
        <rFont val="宋体"/>
        <family val="0"/>
      </rPr>
      <t>左右</t>
    </r>
  </si>
  <si>
    <r>
      <t>15%</t>
    </r>
    <r>
      <rPr>
        <sz val="11"/>
        <rFont val="宋体"/>
        <family val="0"/>
      </rPr>
      <t>以上</t>
    </r>
  </si>
  <si>
    <t>与经济增长同步</t>
  </si>
  <si>
    <t>新增“四上”单位</t>
  </si>
  <si>
    <t>地区生产总值</t>
  </si>
  <si>
    <t>指    标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</si>
  <si>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</si>
  <si>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</si>
  <si>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排名</t>
  </si>
  <si>
    <t>绝对额
（元）</t>
  </si>
  <si>
    <t>第一产业</t>
  </si>
  <si>
    <t>第二产业</t>
  </si>
  <si>
    <t>第三产业</t>
  </si>
  <si>
    <t>总量</t>
  </si>
  <si>
    <t>增速</t>
  </si>
  <si>
    <t>岳阳楼区</t>
  </si>
  <si>
    <t>云溪区</t>
  </si>
  <si>
    <t>—</t>
  </si>
  <si>
    <t>君山区</t>
  </si>
  <si>
    <t>经济开发区</t>
  </si>
  <si>
    <t>南湖新区</t>
  </si>
  <si>
    <t>屈原管理区</t>
  </si>
  <si>
    <t>城陵矶新港区</t>
  </si>
  <si>
    <t>岳阳县</t>
  </si>
  <si>
    <t>华容县</t>
  </si>
  <si>
    <t>湘阴县</t>
  </si>
  <si>
    <t>平江县</t>
  </si>
  <si>
    <t>汨罗市</t>
  </si>
  <si>
    <t>临湘市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</si>
  <si>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</si>
  <si>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</si>
  <si>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</si>
  <si>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</si>
  <si>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</si>
  <si>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</si>
  <si>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</si>
  <si>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</si>
  <si>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</si>
  <si>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</si>
  <si>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</si>
  <si>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</si>
  <si>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</si>
  <si>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</si>
  <si>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</si>
  <si>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</si>
  <si>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</si>
  <si>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</si>
  <si>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</si>
  <si>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</si>
  <si>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</si>
  <si>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</si>
  <si>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</si>
  <si>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</si>
  <si>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</si>
  <si>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</si>
  <si>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家</t>
  </si>
  <si>
    <t xml:space="preserve">   外资企业</t>
  </si>
  <si>
    <t xml:space="preserve">   内资企业</t>
  </si>
  <si>
    <t>增幅(%)</t>
  </si>
  <si>
    <t>增幅（%）</t>
  </si>
  <si>
    <t>总量</t>
  </si>
  <si>
    <t xml:space="preserve">  房地产投资</t>
  </si>
  <si>
    <t>地区生产总值GDP</t>
  </si>
  <si>
    <t xml:space="preserve">  产业投资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</si>
  <si>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</si>
  <si>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</si>
  <si>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</si>
  <si>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>2</t>
    </r>
    <r>
      <rPr>
        <b/>
        <sz val="14"/>
        <rFont val="宋体"/>
        <family val="0"/>
      </rPr>
      <t>.旅游经济</t>
    </r>
  </si>
  <si>
    <t>增幅（%）</t>
  </si>
  <si>
    <t>指标</t>
  </si>
  <si>
    <t>一般公共预算收入</t>
  </si>
  <si>
    <t>一般公共预算支出</t>
  </si>
  <si>
    <t xml:space="preserve">   旅游总人数</t>
  </si>
  <si>
    <t xml:space="preserve">   入境总人数</t>
  </si>
  <si>
    <t xml:space="preserve">   旅游总收入</t>
  </si>
  <si>
    <t xml:space="preserve">   旅游创汇</t>
  </si>
  <si>
    <t xml:space="preserve">  其中：短期贷款</t>
  </si>
  <si>
    <t xml:space="preserve">  其中：中长期贷款</t>
  </si>
  <si>
    <t>绝对额（亿元）</t>
  </si>
  <si>
    <t>绝对额（亿元）</t>
  </si>
  <si>
    <t>--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</si>
  <si>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</si>
  <si>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</si>
  <si>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</si>
  <si>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</si>
  <si>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</si>
  <si>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</si>
  <si>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</si>
  <si>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全体居民人均可支配收入</t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</si>
  <si>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</si>
  <si>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</si>
  <si>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</si>
  <si>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</si>
  <si>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</si>
  <si>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</si>
  <si>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</si>
  <si>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</si>
  <si>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</si>
  <si>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</si>
  <si>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国家</t>
  </si>
  <si>
    <t>与经济增长基本同步</t>
  </si>
  <si>
    <t>全体居民人均可支配收入</t>
  </si>
  <si>
    <r>
      <t>2020年1—</t>
    </r>
    <r>
      <rPr>
        <b/>
        <sz val="24"/>
        <rFont val="宋体"/>
        <family val="0"/>
      </rPr>
      <t>9</t>
    </r>
    <r>
      <rPr>
        <b/>
        <sz val="24"/>
        <rFont val="宋体"/>
        <family val="0"/>
      </rPr>
      <t>月岳阳市各县（市）区主要经济指标(二)</t>
    </r>
  </si>
  <si>
    <t>注：云溪区区本级规模以上工业增速为15.5%。</t>
  </si>
  <si>
    <t>1-9月岳阳市主要经济指标完成情况表</t>
  </si>
  <si>
    <t>规模以上服务业主营业务收入（1-8月）</t>
  </si>
  <si>
    <t>农业经济</t>
  </si>
  <si>
    <t>单位</t>
  </si>
  <si>
    <t>总量</t>
  </si>
  <si>
    <t>一、农林牧渔业总产值</t>
  </si>
  <si>
    <t>亿元</t>
  </si>
  <si>
    <t>二、农作物播种面积</t>
  </si>
  <si>
    <t xml:space="preserve">  粮食</t>
  </si>
  <si>
    <t>万亩</t>
  </si>
  <si>
    <t>—</t>
  </si>
  <si>
    <t xml:space="preserve">  蔬菜</t>
  </si>
  <si>
    <t xml:space="preserve">  油料</t>
  </si>
  <si>
    <t>三、主要农产品产量</t>
  </si>
  <si>
    <t>万吨</t>
  </si>
  <si>
    <t xml:space="preserve">  茶叶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</si>
  <si>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</si>
  <si>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</si>
  <si>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</si>
  <si>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</si>
  <si>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</si>
  <si>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</si>
  <si>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</si>
  <si>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</si>
  <si>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1-9月</t>
  </si>
  <si>
    <t>GDP</t>
  </si>
  <si>
    <t>排位</t>
  </si>
  <si>
    <t>岳阳市</t>
  </si>
  <si>
    <t>─</t>
  </si>
  <si>
    <t xml:space="preserve">  其中：区本级</t>
  </si>
  <si>
    <t>-</t>
  </si>
  <si>
    <t>2020年1—9月岳阳市各县（市）区主要经济指标（一）</t>
  </si>
  <si>
    <r>
      <t>3.5%</t>
    </r>
    <r>
      <rPr>
        <sz val="12"/>
        <rFont val="宋体"/>
        <family val="0"/>
      </rPr>
      <t>左右</t>
    </r>
  </si>
  <si>
    <r>
      <t>6%</t>
    </r>
    <r>
      <rPr>
        <sz val="12"/>
        <rFont val="宋体"/>
        <family val="0"/>
      </rPr>
      <t>左右</t>
    </r>
  </si>
  <si>
    <r>
      <t>5.5%</t>
    </r>
    <r>
      <rPr>
        <sz val="12"/>
        <rFont val="宋体"/>
        <family val="0"/>
      </rPr>
      <t>左右</t>
    </r>
  </si>
  <si>
    <t>增幅（%）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</si>
</sst>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_);[Red]\(0.000\)"/>
    <numFmt numFmtId="203" formatCode="0.0000_);[Red]\(0.0000\)"/>
    <numFmt numFmtId="204" formatCode="0.000_ "/>
  </numFmts>
  <fonts count="8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sz val="16"/>
      <name val="黑体"/>
      <family val="3"/>
    </font>
    <font>
      <b/>
      <sz val="14"/>
      <name val="Times New Roman"/>
      <family val="1"/>
    </font>
    <font>
      <b/>
      <sz val="16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7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4" applyNumberFormat="0" applyFill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4" fillId="22" borderId="5" applyNumberFormat="0" applyAlignment="0" applyProtection="0"/>
    <xf numFmtId="0" fontId="65" fillId="23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69" fillId="24" borderId="0" applyNumberFormat="0" applyBorder="0" applyAlignment="0" applyProtection="0"/>
    <xf numFmtId="0" fontId="70" fillId="22" borderId="8" applyNumberFormat="0" applyAlignment="0" applyProtection="0"/>
    <xf numFmtId="0" fontId="71" fillId="25" borderId="5" applyNumberFormat="0" applyAlignment="0" applyProtection="0"/>
    <xf numFmtId="0" fontId="23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17" fillId="32" borderId="9" applyNumberFormat="0" applyFont="0" applyAlignment="0" applyProtection="0"/>
  </cellStyleXfs>
  <cellXfs count="3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50" applyFont="1">
      <alignment/>
      <protection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178" fontId="1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73" fillId="0" borderId="0" xfId="0" applyFont="1" applyAlignment="1">
      <alignment vertical="center"/>
    </xf>
    <xf numFmtId="0" fontId="17" fillId="0" borderId="0" xfId="0" applyFont="1" applyAlignment="1">
      <alignment/>
    </xf>
    <xf numFmtId="180" fontId="17" fillId="0" borderId="0" xfId="0" applyNumberFormat="1" applyFont="1" applyAlignment="1">
      <alignment/>
    </xf>
    <xf numFmtId="0" fontId="72" fillId="0" borderId="0" xfId="0" applyFont="1" applyAlignment="1">
      <alignment/>
    </xf>
    <xf numFmtId="0" fontId="74" fillId="0" borderId="0" xfId="0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0" fontId="72" fillId="0" borderId="0" xfId="0" applyNumberFormat="1" applyFont="1" applyAlignment="1">
      <alignment/>
    </xf>
    <xf numFmtId="0" fontId="16" fillId="0" borderId="0" xfId="0" applyFont="1" applyAlignment="1">
      <alignment/>
    </xf>
    <xf numFmtId="0" fontId="7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8" fontId="21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8" fontId="21" fillId="0" borderId="0" xfId="0" applyNumberFormat="1" applyFont="1" applyBorder="1" applyAlignment="1">
      <alignment horizontal="center" vertical="center" wrapText="1"/>
    </xf>
    <xf numFmtId="9" fontId="21" fillId="0" borderId="14" xfId="0" applyNumberFormat="1" applyFont="1" applyBorder="1" applyAlignment="1">
      <alignment horizontal="center" vertical="center"/>
    </xf>
    <xf numFmtId="0" fontId="26" fillId="0" borderId="0" xfId="50" applyFont="1" applyBorder="1" applyAlignment="1">
      <alignment horizontal="center" vertical="center"/>
      <protection/>
    </xf>
    <xf numFmtId="0" fontId="27" fillId="0" borderId="11" xfId="50" applyFont="1" applyBorder="1" applyAlignment="1">
      <alignment horizontal="center" vertical="center"/>
      <protection/>
    </xf>
    <xf numFmtId="0" fontId="27" fillId="0" borderId="12" xfId="50" applyFont="1" applyBorder="1" applyAlignment="1">
      <alignment horizontal="center" vertical="center"/>
      <protection/>
    </xf>
    <xf numFmtId="184" fontId="27" fillId="0" borderId="12" xfId="50" applyNumberFormat="1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vertical="center"/>
      <protection/>
    </xf>
    <xf numFmtId="2" fontId="9" fillId="0" borderId="12" xfId="50" applyNumberFormat="1" applyFont="1" applyBorder="1" applyAlignment="1">
      <alignment horizontal="center" vertical="center"/>
      <protection/>
    </xf>
    <xf numFmtId="0" fontId="3" fillId="0" borderId="11" xfId="50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178" fontId="26" fillId="0" borderId="0" xfId="50" applyNumberFormat="1" applyFont="1" applyBorder="1" applyAlignment="1">
      <alignment horizontal="center" vertical="center"/>
      <protection/>
    </xf>
    <xf numFmtId="178" fontId="9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50" applyFont="1" applyAlignment="1">
      <alignment horizontal="center"/>
      <protection/>
    </xf>
    <xf numFmtId="1" fontId="9" fillId="0" borderId="12" xfId="50" applyNumberFormat="1" applyFont="1" applyBorder="1" applyAlignment="1">
      <alignment horizontal="center" vertical="center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28" fillId="0" borderId="12" xfId="16" applyFont="1" applyFill="1" applyBorder="1" applyAlignment="1">
      <alignment horizontal="center" vertical="center" wrapText="1"/>
      <protection/>
    </xf>
    <xf numFmtId="0" fontId="28" fillId="0" borderId="13" xfId="16" applyNumberFormat="1" applyFont="1" applyFill="1" applyBorder="1" applyAlignment="1">
      <alignment horizontal="center" vertical="center" wrapText="1"/>
      <protection/>
    </xf>
    <xf numFmtId="182" fontId="5" fillId="0" borderId="12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0" fontId="28" fillId="0" borderId="12" xfId="16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0" fillId="0" borderId="0" xfId="50" applyFont="1">
      <alignment/>
      <protection/>
    </xf>
    <xf numFmtId="178" fontId="27" fillId="0" borderId="13" xfId="50" applyNumberFormat="1" applyFont="1" applyBorder="1" applyAlignment="1">
      <alignment horizontal="center" vertical="center" wrapText="1"/>
      <protection/>
    </xf>
    <xf numFmtId="178" fontId="9" fillId="0" borderId="15" xfId="50" applyNumberFormat="1" applyFont="1" applyBorder="1" applyAlignment="1">
      <alignment horizontal="center" vertical="center"/>
      <protection/>
    </xf>
    <xf numFmtId="1" fontId="9" fillId="0" borderId="16" xfId="50" applyNumberFormat="1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4" fillId="34" borderId="0" xfId="0" applyFont="1" applyFill="1" applyBorder="1" applyAlignment="1">
      <alignment horizontal="right" vertical="center"/>
    </xf>
    <xf numFmtId="49" fontId="72" fillId="33" borderId="17" xfId="0" applyNumberFormat="1" applyFont="1" applyFill="1" applyBorder="1" applyAlignment="1">
      <alignment horizontal="left" vertical="center"/>
    </xf>
    <xf numFmtId="49" fontId="72" fillId="33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48" applyFont="1" applyBorder="1" applyAlignment="1" applyProtection="1">
      <alignment horizontal="center" vertical="center"/>
      <protection locked="0"/>
    </xf>
    <xf numFmtId="0" fontId="74" fillId="0" borderId="0" xfId="48" applyFont="1" applyFill="1" applyBorder="1" applyProtection="1">
      <alignment/>
      <protection locked="0"/>
    </xf>
    <xf numFmtId="0" fontId="75" fillId="0" borderId="11" xfId="48" applyFont="1" applyBorder="1" applyAlignment="1" applyProtection="1">
      <alignment horizontal="center" vertical="center"/>
      <protection locked="0"/>
    </xf>
    <xf numFmtId="0" fontId="75" fillId="0" borderId="12" xfId="48" applyFont="1" applyFill="1" applyBorder="1" applyAlignment="1" applyProtection="1">
      <alignment horizontal="center" vertical="center"/>
      <protection locked="0"/>
    </xf>
    <xf numFmtId="0" fontId="75" fillId="0" borderId="13" xfId="48" applyFont="1" applyFill="1" applyBorder="1" applyAlignment="1" applyProtection="1">
      <alignment horizontal="center" vertical="center"/>
      <protection locked="0"/>
    </xf>
    <xf numFmtId="182" fontId="75" fillId="0" borderId="18" xfId="48" applyNumberFormat="1" applyFont="1" applyBorder="1" applyAlignment="1" applyProtection="1">
      <alignment horizontal="left" vertical="center" wrapText="1"/>
      <protection locked="0"/>
    </xf>
    <xf numFmtId="182" fontId="72" fillId="0" borderId="0" xfId="48" applyNumberFormat="1" applyFont="1" applyBorder="1" applyAlignment="1" applyProtection="1">
      <alignment horizontal="center" vertical="center" wrapText="1"/>
      <protection locked="0"/>
    </xf>
    <xf numFmtId="182" fontId="5" fillId="0" borderId="19" xfId="48" applyNumberFormat="1" applyFont="1" applyBorder="1" applyAlignment="1" applyProtection="1">
      <alignment horizontal="right" vertical="center" wrapText="1"/>
      <protection locked="0"/>
    </xf>
    <xf numFmtId="182" fontId="5" fillId="0" borderId="0" xfId="48" applyNumberFormat="1" applyFont="1" applyBorder="1" applyAlignment="1" applyProtection="1">
      <alignment horizontal="right" vertical="center" wrapText="1"/>
      <protection locked="0"/>
    </xf>
    <xf numFmtId="0" fontId="72" fillId="33" borderId="0" xfId="0" applyFont="1" applyFill="1" applyBorder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72" fillId="33" borderId="10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2" fillId="33" borderId="17" xfId="0" applyFont="1" applyFill="1" applyBorder="1" applyAlignment="1">
      <alignment horizontal="left" vertical="center"/>
    </xf>
    <xf numFmtId="0" fontId="72" fillId="33" borderId="20" xfId="0" applyFont="1" applyFill="1" applyBorder="1" applyAlignment="1">
      <alignment horizontal="left" vertical="center"/>
    </xf>
    <xf numFmtId="0" fontId="3" fillId="0" borderId="11" xfId="50" applyFont="1" applyBorder="1" applyAlignment="1">
      <alignment horizontal="left" vertical="center"/>
      <protection/>
    </xf>
    <xf numFmtId="0" fontId="3" fillId="0" borderId="11" xfId="50" applyFont="1" applyBorder="1" applyAlignment="1">
      <alignment vertical="center"/>
      <protection/>
    </xf>
    <xf numFmtId="0" fontId="3" fillId="0" borderId="11" xfId="50" applyFont="1" applyBorder="1" applyAlignment="1">
      <alignment vertical="center" wrapText="1"/>
      <protection/>
    </xf>
    <xf numFmtId="178" fontId="9" fillId="0" borderId="13" xfId="54" applyNumberFormat="1" applyFont="1" applyFill="1" applyBorder="1" applyAlignment="1">
      <alignment horizontal="center" vertical="center" shrinkToFit="1"/>
      <protection/>
    </xf>
    <xf numFmtId="2" fontId="9" fillId="0" borderId="16" xfId="50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75" fillId="0" borderId="18" xfId="0" applyFont="1" applyBorder="1" applyAlignment="1">
      <alignment horizontal="left" vertical="center"/>
    </xf>
    <xf numFmtId="178" fontId="32" fillId="0" borderId="15" xfId="0" applyNumberFormat="1" applyFont="1" applyBorder="1" applyAlignment="1">
      <alignment horizontal="center" vertical="center"/>
    </xf>
    <xf numFmtId="0" fontId="72" fillId="0" borderId="17" xfId="0" applyFont="1" applyBorder="1" applyAlignment="1">
      <alignment vertical="center"/>
    </xf>
    <xf numFmtId="178" fontId="5" fillId="0" borderId="22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vertical="center"/>
    </xf>
    <xf numFmtId="178" fontId="5" fillId="0" borderId="23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178" fontId="32" fillId="0" borderId="22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32" fillId="0" borderId="15" xfId="0" applyNumberFormat="1" applyFont="1" applyFill="1" applyBorder="1" applyAlignment="1">
      <alignment horizontal="right" vertical="center" wrapText="1"/>
    </xf>
    <xf numFmtId="178" fontId="32" fillId="0" borderId="18" xfId="0" applyNumberFormat="1" applyFont="1" applyFill="1" applyBorder="1" applyAlignment="1">
      <alignment horizontal="right" vertical="center" wrapText="1"/>
    </xf>
    <xf numFmtId="182" fontId="32" fillId="0" borderId="14" xfId="0" applyNumberFormat="1" applyFont="1" applyFill="1" applyBorder="1" applyAlignment="1">
      <alignment horizontal="right" vertical="center" wrapText="1"/>
    </xf>
    <xf numFmtId="178" fontId="32" fillId="0" borderId="14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82" fontId="32" fillId="0" borderId="22" xfId="0" applyNumberFormat="1" applyFont="1" applyFill="1" applyBorder="1" applyAlignment="1">
      <alignment horizontal="right" vertical="center" wrapText="1"/>
    </xf>
    <xf numFmtId="178" fontId="32" fillId="0" borderId="17" xfId="0" applyNumberFormat="1" applyFont="1" applyFill="1" applyBorder="1" applyAlignment="1">
      <alignment horizontal="right" vertical="center" wrapText="1"/>
    </xf>
    <xf numFmtId="182" fontId="32" fillId="0" borderId="0" xfId="0" applyNumberFormat="1" applyFont="1" applyFill="1" applyBorder="1" applyAlignment="1">
      <alignment horizontal="right" vertical="center" wrapText="1"/>
    </xf>
    <xf numFmtId="178" fontId="32" fillId="0" borderId="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182" fontId="32" fillId="0" borderId="23" xfId="0" applyNumberFormat="1" applyFont="1" applyFill="1" applyBorder="1" applyAlignment="1">
      <alignment horizontal="right" vertical="center" wrapText="1"/>
    </xf>
    <xf numFmtId="178" fontId="32" fillId="0" borderId="20" xfId="0" applyNumberFormat="1" applyFont="1" applyFill="1" applyBorder="1" applyAlignment="1">
      <alignment horizontal="right" vertical="center" wrapText="1"/>
    </xf>
    <xf numFmtId="182" fontId="32" fillId="0" borderId="10" xfId="0" applyNumberFormat="1" applyFont="1" applyFill="1" applyBorder="1" applyAlignment="1">
      <alignment horizontal="right" vertical="center" wrapText="1"/>
    </xf>
    <xf numFmtId="178" fontId="32" fillId="0" borderId="10" xfId="0" applyNumberFormat="1" applyFont="1" applyFill="1" applyBorder="1" applyAlignment="1">
      <alignment horizontal="right" vertical="center" wrapText="1"/>
    </xf>
    <xf numFmtId="0" fontId="75" fillId="33" borderId="21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left" vertical="center"/>
    </xf>
    <xf numFmtId="184" fontId="5" fillId="33" borderId="22" xfId="0" applyNumberFormat="1" applyFont="1" applyFill="1" applyBorder="1" applyAlignment="1">
      <alignment horizontal="right" vertical="center"/>
    </xf>
    <xf numFmtId="49" fontId="72" fillId="33" borderId="0" xfId="0" applyNumberFormat="1" applyFont="1" applyFill="1" applyBorder="1" applyAlignment="1">
      <alignment horizontal="left" vertical="center"/>
    </xf>
    <xf numFmtId="184" fontId="5" fillId="33" borderId="0" xfId="0" applyNumberFormat="1" applyFont="1" applyFill="1" applyBorder="1" applyAlignment="1">
      <alignment horizontal="right" vertical="center"/>
    </xf>
    <xf numFmtId="178" fontId="72" fillId="33" borderId="0" xfId="0" applyNumberFormat="1" applyFont="1" applyFill="1" applyBorder="1" applyAlignment="1">
      <alignment horizontal="right" vertical="center"/>
    </xf>
    <xf numFmtId="49" fontId="72" fillId="33" borderId="20" xfId="0" applyNumberFormat="1" applyFont="1" applyFill="1" applyBorder="1" applyAlignment="1">
      <alignment horizontal="left" vertical="center"/>
    </xf>
    <xf numFmtId="178" fontId="72" fillId="33" borderId="1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0" fontId="75" fillId="33" borderId="11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vertical="center"/>
    </xf>
    <xf numFmtId="0" fontId="75" fillId="0" borderId="15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72" fillId="0" borderId="2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/>
    </xf>
    <xf numFmtId="182" fontId="75" fillId="0" borderId="14" xfId="48" applyNumberFormat="1" applyFont="1" applyBorder="1" applyAlignment="1" applyProtection="1">
      <alignment horizontal="center" vertical="center" wrapText="1"/>
      <protection locked="0"/>
    </xf>
    <xf numFmtId="179" fontId="32" fillId="0" borderId="16" xfId="48" applyNumberFormat="1" applyFont="1" applyFill="1" applyBorder="1" applyAlignment="1" applyProtection="1">
      <alignment horizontal="right" vertical="center"/>
      <protection/>
    </xf>
    <xf numFmtId="178" fontId="32" fillId="0" borderId="14" xfId="48" applyNumberFormat="1" applyFont="1" applyFill="1" applyBorder="1" applyAlignment="1" applyProtection="1">
      <alignment horizontal="right" vertical="center"/>
      <protection/>
    </xf>
    <xf numFmtId="182" fontId="72" fillId="0" borderId="17" xfId="48" applyNumberFormat="1" applyFont="1" applyBorder="1" applyAlignment="1" applyProtection="1">
      <alignment vertical="center" wrapText="1"/>
      <protection locked="0"/>
    </xf>
    <xf numFmtId="179" fontId="5" fillId="0" borderId="19" xfId="48" applyNumberFormat="1" applyFont="1" applyFill="1" applyBorder="1" applyAlignment="1" applyProtection="1">
      <alignment horizontal="right" vertical="center"/>
      <protection/>
    </xf>
    <xf numFmtId="178" fontId="5" fillId="0" borderId="0" xfId="48" applyNumberFormat="1" applyFont="1" applyFill="1" applyBorder="1" applyAlignment="1" applyProtection="1">
      <alignment horizontal="right" vertical="center"/>
      <protection/>
    </xf>
    <xf numFmtId="182" fontId="72" fillId="0" borderId="17" xfId="48" applyNumberFormat="1" applyFont="1" applyBorder="1" applyAlignment="1" applyProtection="1">
      <alignment horizontal="center" vertical="center" wrapText="1"/>
      <protection locked="0"/>
    </xf>
    <xf numFmtId="182" fontId="72" fillId="0" borderId="20" xfId="48" applyNumberFormat="1" applyFont="1" applyBorder="1" applyAlignment="1" applyProtection="1">
      <alignment horizontal="center" vertical="center" wrapText="1"/>
      <protection locked="0"/>
    </xf>
    <xf numFmtId="182" fontId="72" fillId="0" borderId="10" xfId="48" applyNumberFormat="1" applyFont="1" applyBorder="1" applyAlignment="1" applyProtection="1">
      <alignment horizontal="center" vertical="center" wrapText="1"/>
      <protection locked="0"/>
    </xf>
    <xf numFmtId="179" fontId="5" fillId="0" borderId="24" xfId="48" applyNumberFormat="1" applyFont="1" applyFill="1" applyBorder="1" applyAlignment="1" applyProtection="1">
      <alignment horizontal="right" vertical="center"/>
      <protection/>
    </xf>
    <xf numFmtId="178" fontId="5" fillId="0" borderId="10" xfId="48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5" fillId="34" borderId="25" xfId="0" applyFont="1" applyFill="1" applyBorder="1" applyAlignment="1">
      <alignment horizontal="center" vertical="center" wrapText="1"/>
    </xf>
    <xf numFmtId="0" fontId="72" fillId="34" borderId="26" xfId="0" applyFont="1" applyFill="1" applyBorder="1" applyAlignment="1">
      <alignment horizontal="left" vertical="center" wrapText="1"/>
    </xf>
    <xf numFmtId="2" fontId="5" fillId="34" borderId="27" xfId="0" applyNumberFormat="1" applyFont="1" applyFill="1" applyBorder="1" applyAlignment="1">
      <alignment horizontal="right" vertical="center" wrapText="1"/>
    </xf>
    <xf numFmtId="184" fontId="5" fillId="34" borderId="14" xfId="0" applyNumberFormat="1" applyFont="1" applyFill="1" applyBorder="1" applyAlignment="1">
      <alignment horizontal="right" vertical="center" wrapText="1"/>
    </xf>
    <xf numFmtId="2" fontId="5" fillId="34" borderId="28" xfId="0" applyNumberFormat="1" applyFont="1" applyFill="1" applyBorder="1" applyAlignment="1">
      <alignment horizontal="right" vertical="center" wrapText="1"/>
    </xf>
    <xf numFmtId="184" fontId="5" fillId="34" borderId="0" xfId="0" applyNumberFormat="1" applyFont="1" applyFill="1" applyBorder="1" applyAlignment="1">
      <alignment horizontal="right" vertical="center" wrapText="1"/>
    </xf>
    <xf numFmtId="0" fontId="72" fillId="34" borderId="29" xfId="0" applyFont="1" applyFill="1" applyBorder="1" applyAlignment="1">
      <alignment horizontal="left" vertical="center" wrapText="1"/>
    </xf>
    <xf numFmtId="2" fontId="5" fillId="34" borderId="30" xfId="0" applyNumberFormat="1" applyFont="1" applyFill="1" applyBorder="1" applyAlignment="1">
      <alignment horizontal="right" vertical="center" wrapText="1"/>
    </xf>
    <xf numFmtId="184" fontId="5" fillId="34" borderId="31" xfId="0" applyNumberFormat="1" applyFont="1" applyFill="1" applyBorder="1" applyAlignment="1">
      <alignment horizontal="right" vertical="center" wrapText="1"/>
    </xf>
    <xf numFmtId="178" fontId="0" fillId="0" borderId="12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80" fontId="75" fillId="33" borderId="13" xfId="0" applyNumberFormat="1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vertical="center"/>
    </xf>
    <xf numFmtId="2" fontId="32" fillId="33" borderId="15" xfId="0" applyNumberFormat="1" applyFont="1" applyFill="1" applyBorder="1" applyAlignment="1">
      <alignment horizontal="right" vertical="center"/>
    </xf>
    <xf numFmtId="2" fontId="32" fillId="33" borderId="14" xfId="0" applyNumberFormat="1" applyFont="1" applyFill="1" applyBorder="1" applyAlignment="1">
      <alignment horizontal="right" vertical="center"/>
    </xf>
    <xf numFmtId="178" fontId="32" fillId="33" borderId="14" xfId="0" applyNumberFormat="1" applyFont="1" applyFill="1" applyBorder="1" applyAlignment="1">
      <alignment horizontal="right" vertical="center"/>
    </xf>
    <xf numFmtId="0" fontId="72" fillId="33" borderId="17" xfId="0" applyFont="1" applyFill="1" applyBorder="1" applyAlignment="1">
      <alignment vertical="center"/>
    </xf>
    <xf numFmtId="2" fontId="5" fillId="33" borderId="22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72" fillId="0" borderId="17" xfId="0" applyFont="1" applyFill="1" applyBorder="1" applyAlignment="1">
      <alignment vertical="center"/>
    </xf>
    <xf numFmtId="0" fontId="75" fillId="33" borderId="20" xfId="0" applyFont="1" applyFill="1" applyBorder="1" applyAlignment="1">
      <alignment vertical="center"/>
    </xf>
    <xf numFmtId="2" fontId="5" fillId="33" borderId="23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85" fontId="75" fillId="33" borderId="12" xfId="0" applyNumberFormat="1" applyFont="1" applyFill="1" applyBorder="1" applyAlignment="1">
      <alignment horizontal="center" vertical="center"/>
    </xf>
    <xf numFmtId="185" fontId="75" fillId="33" borderId="11" xfId="0" applyNumberFormat="1" applyFont="1" applyFill="1" applyBorder="1" applyAlignment="1">
      <alignment horizontal="center" vertical="center"/>
    </xf>
    <xf numFmtId="180" fontId="75" fillId="33" borderId="13" xfId="0" applyNumberFormat="1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vertical="center"/>
    </xf>
    <xf numFmtId="2" fontId="32" fillId="33" borderId="22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178" fontId="32" fillId="33" borderId="0" xfId="0" applyNumberFormat="1" applyFont="1" applyFill="1" applyBorder="1" applyAlignment="1">
      <alignment horizontal="right" vertical="center"/>
    </xf>
    <xf numFmtId="0" fontId="72" fillId="33" borderId="20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182" fontId="75" fillId="0" borderId="12" xfId="0" applyNumberFormat="1" applyFont="1" applyBorder="1" applyAlignment="1">
      <alignment horizontal="center" vertical="center" wrapText="1"/>
    </xf>
    <xf numFmtId="182" fontId="75" fillId="0" borderId="13" xfId="0" applyNumberFormat="1" applyFont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left" vertical="center"/>
    </xf>
    <xf numFmtId="178" fontId="32" fillId="0" borderId="15" xfId="0" applyNumberFormat="1" applyFont="1" applyBorder="1" applyAlignment="1">
      <alignment horizontal="right" vertical="center"/>
    </xf>
    <xf numFmtId="178" fontId="32" fillId="0" borderId="16" xfId="0" applyNumberFormat="1" applyFont="1" applyBorder="1" applyAlignment="1">
      <alignment horizontal="right" vertical="center"/>
    </xf>
    <xf numFmtId="178" fontId="32" fillId="0" borderId="14" xfId="0" applyNumberFormat="1" applyFont="1" applyBorder="1" applyAlignment="1">
      <alignment horizontal="right" vertical="center"/>
    </xf>
    <xf numFmtId="178" fontId="32" fillId="0" borderId="22" xfId="0" applyNumberFormat="1" applyFont="1" applyBorder="1" applyAlignment="1">
      <alignment horizontal="right" vertical="center"/>
    </xf>
    <xf numFmtId="178" fontId="32" fillId="0" borderId="19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0" fontId="75" fillId="33" borderId="20" xfId="0" applyFont="1" applyFill="1" applyBorder="1" applyAlignment="1">
      <alignment horizontal="lef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4" fontId="0" fillId="0" borderId="13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center" vertical="center"/>
    </xf>
    <xf numFmtId="0" fontId="76" fillId="0" borderId="33" xfId="0" applyFont="1" applyBorder="1" applyAlignment="1">
      <alignment vertical="center"/>
    </xf>
    <xf numFmtId="178" fontId="0" fillId="0" borderId="34" xfId="0" applyNumberFormat="1" applyFont="1" applyBorder="1" applyAlignment="1">
      <alignment horizontal="center" vertical="center"/>
    </xf>
    <xf numFmtId="0" fontId="76" fillId="0" borderId="21" xfId="0" applyFont="1" applyBorder="1" applyAlignment="1">
      <alignment vertical="center"/>
    </xf>
    <xf numFmtId="179" fontId="0" fillId="0" borderId="12" xfId="0" applyNumberFormat="1" applyFont="1" applyBorder="1" applyAlignment="1">
      <alignment horizontal="right" vertical="center"/>
    </xf>
    <xf numFmtId="178" fontId="0" fillId="34" borderId="12" xfId="0" applyNumberFormat="1" applyFont="1" applyFill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75" fillId="0" borderId="12" xfId="0" applyNumberFormat="1" applyFont="1" applyFill="1" applyBorder="1" applyAlignment="1">
      <alignment horizontal="center" vertical="center" wrapText="1"/>
    </xf>
    <xf numFmtId="178" fontId="75" fillId="0" borderId="24" xfId="0" applyNumberFormat="1" applyFont="1" applyFill="1" applyBorder="1" applyAlignment="1">
      <alignment horizontal="center" vertical="center" wrapText="1"/>
    </xf>
    <xf numFmtId="179" fontId="75" fillId="0" borderId="12" xfId="0" applyNumberFormat="1" applyFont="1" applyBorder="1" applyAlignment="1">
      <alignment horizontal="center" vertical="center" wrapText="1"/>
    </xf>
    <xf numFmtId="178" fontId="75" fillId="0" borderId="13" xfId="0" applyNumberFormat="1" applyFont="1" applyFill="1" applyBorder="1" applyAlignment="1">
      <alignment horizontal="center" vertical="center" wrapText="1"/>
    </xf>
    <xf numFmtId="178" fontId="32" fillId="0" borderId="12" xfId="0" applyNumberFormat="1" applyFont="1" applyBorder="1" applyAlignment="1">
      <alignment horizontal="center" vertical="center" wrapText="1"/>
    </xf>
    <xf numFmtId="179" fontId="32" fillId="0" borderId="12" xfId="0" applyNumberFormat="1" applyFont="1" applyBorder="1" applyAlignment="1">
      <alignment horizontal="center" vertical="center" wrapText="1"/>
    </xf>
    <xf numFmtId="178" fontId="32" fillId="0" borderId="13" xfId="0" applyNumberFormat="1" applyFont="1" applyBorder="1" applyAlignment="1">
      <alignment horizontal="center" vertical="center" wrapText="1"/>
    </xf>
    <xf numFmtId="182" fontId="32" fillId="0" borderId="12" xfId="0" applyNumberFormat="1" applyFont="1" applyBorder="1" applyAlignment="1">
      <alignment horizontal="center" vertical="center" wrapText="1"/>
    </xf>
    <xf numFmtId="182" fontId="36" fillId="0" borderId="12" xfId="54" applyNumberFormat="1" applyFont="1" applyFill="1" applyBorder="1" applyAlignment="1">
      <alignment horizontal="center" vertical="center"/>
      <protection/>
    </xf>
    <xf numFmtId="182" fontId="37" fillId="0" borderId="12" xfId="54" applyNumberFormat="1" applyFont="1" applyFill="1" applyBorder="1" applyAlignment="1">
      <alignment horizontal="center" vertical="center"/>
      <protection/>
    </xf>
    <xf numFmtId="182" fontId="36" fillId="0" borderId="13" xfId="54" applyNumberFormat="1" applyFont="1" applyFill="1" applyBorder="1" applyAlignment="1">
      <alignment horizontal="center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1" fontId="21" fillId="0" borderId="16" xfId="0" applyNumberFormat="1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34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center" vertical="center"/>
    </xf>
    <xf numFmtId="182" fontId="0" fillId="0" borderId="34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2" fontId="77" fillId="0" borderId="12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184" fontId="77" fillId="0" borderId="1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4" fontId="0" fillId="0" borderId="36" xfId="0" applyNumberFormat="1" applyFont="1" applyBorder="1" applyAlignment="1">
      <alignment horizontal="center" vertical="center"/>
    </xf>
    <xf numFmtId="178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79" fontId="0" fillId="0" borderId="34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0" fillId="0" borderId="24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79" fontId="0" fillId="0" borderId="12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34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82" fontId="0" fillId="0" borderId="2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179" fontId="0" fillId="0" borderId="24" xfId="0" applyNumberFormat="1" applyFont="1" applyBorder="1" applyAlignment="1">
      <alignment horizontal="right" vertical="center"/>
    </xf>
    <xf numFmtId="1" fontId="0" fillId="0" borderId="23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79" fontId="5" fillId="0" borderId="2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182" fontId="32" fillId="0" borderId="13" xfId="0" applyNumberFormat="1" applyFont="1" applyBorder="1" applyAlignment="1">
      <alignment horizontal="center" vertical="center" wrapText="1"/>
    </xf>
    <xf numFmtId="178" fontId="36" fillId="0" borderId="13" xfId="54" applyNumberFormat="1" applyFont="1" applyFill="1" applyBorder="1" applyAlignment="1">
      <alignment horizontal="center" vertical="center"/>
      <protection/>
    </xf>
    <xf numFmtId="184" fontId="9" fillId="0" borderId="12" xfId="50" applyNumberFormat="1" applyFont="1" applyBorder="1" applyAlignment="1">
      <alignment horizontal="center" vertical="center"/>
      <protection/>
    </xf>
    <xf numFmtId="182" fontId="9" fillId="0" borderId="13" xfId="50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0" xfId="50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3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48" applyFont="1" applyBorder="1" applyAlignment="1" applyProtection="1">
      <alignment horizontal="center" vertical="center"/>
      <protection locked="0"/>
    </xf>
    <xf numFmtId="0" fontId="29" fillId="0" borderId="0" xfId="48" applyFont="1" applyBorder="1" applyAlignment="1" applyProtection="1">
      <alignment horizontal="center" vertical="center"/>
      <protection locked="0"/>
    </xf>
    <xf numFmtId="0" fontId="72" fillId="0" borderId="0" xfId="48" applyFont="1" applyBorder="1" applyAlignment="1" applyProtection="1">
      <alignment/>
      <protection locked="0"/>
    </xf>
    <xf numFmtId="0" fontId="74" fillId="0" borderId="10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179" fontId="28" fillId="0" borderId="12" xfId="55" applyNumberFormat="1" applyFont="1" applyFill="1" applyBorder="1" applyAlignment="1">
      <alignment horizontal="center" vertical="center" wrapText="1"/>
      <protection/>
    </xf>
    <xf numFmtId="0" fontId="7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8" fontId="13" fillId="0" borderId="21" xfId="0" applyNumberFormat="1" applyFont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75" fillId="0" borderId="1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78" fontId="75" fillId="0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9&#26376;30&#26085;&#20840;&#24066;&#24066;&#22330;&#20027;&#20307;&#21457;&#23637;&#24773;&#20917;&#19968;&#35272;&#34920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-9&#26376;&#20135;&#19994;&#12289;&#24037;&#19994;&#12289;&#39640;&#26032;&#12289;&#25216;&#25913;&#27719;&#24635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GD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1614;2020&#24180;&#31038;&#38646;&#24635;&#37327;&#21450;&#22686;&#36895;&#34920;(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2380875</v>
          </cell>
          <cell r="C3">
            <v>-5.436927368887638</v>
          </cell>
          <cell r="D3">
            <v>999790</v>
          </cell>
          <cell r="E3">
            <v>-6.746098369952506</v>
          </cell>
        </row>
        <row r="7">
          <cell r="B7">
            <v>14179</v>
          </cell>
          <cell r="C7">
            <v>-15.075467177767138</v>
          </cell>
          <cell r="D7">
            <v>8673</v>
          </cell>
          <cell r="E7">
            <v>-8.047073791348609</v>
          </cell>
        </row>
        <row r="8">
          <cell r="B8">
            <v>238403</v>
          </cell>
          <cell r="C8">
            <v>-8.175865654970536</v>
          </cell>
          <cell r="D8">
            <v>54734</v>
          </cell>
          <cell r="E8">
            <v>-13.383234954344772</v>
          </cell>
        </row>
        <row r="9">
          <cell r="B9">
            <v>36015</v>
          </cell>
          <cell r="C9">
            <v>-21.25114794244982</v>
          </cell>
          <cell r="D9">
            <v>12439</v>
          </cell>
          <cell r="E9">
            <v>-24.984923410927507</v>
          </cell>
        </row>
        <row r="10">
          <cell r="B10">
            <v>70705</v>
          </cell>
          <cell r="C10">
            <v>14.803208417224141</v>
          </cell>
          <cell r="D10">
            <v>28597</v>
          </cell>
          <cell r="E10">
            <v>6.784914115011205</v>
          </cell>
        </row>
        <row r="11">
          <cell r="B11">
            <v>173756</v>
          </cell>
          <cell r="C11">
            <v>-18.077106229696795</v>
          </cell>
          <cell r="D11">
            <v>60328</v>
          </cell>
          <cell r="E11">
            <v>-19.73176508156152</v>
          </cell>
        </row>
        <row r="12">
          <cell r="B12">
            <v>65518</v>
          </cell>
          <cell r="C12">
            <v>-11.048658629303787</v>
          </cell>
          <cell r="D12">
            <v>24049</v>
          </cell>
          <cell r="E12">
            <v>9.006436406490792</v>
          </cell>
        </row>
        <row r="13">
          <cell r="B13">
            <v>28929</v>
          </cell>
          <cell r="C13">
            <v>-17.066108594690675</v>
          </cell>
          <cell r="D13">
            <v>17964</v>
          </cell>
          <cell r="E13">
            <v>-10.426327599102464</v>
          </cell>
        </row>
        <row r="15">
          <cell r="B15">
            <v>110992</v>
          </cell>
          <cell r="C15">
            <v>-8.644800197538999</v>
          </cell>
          <cell r="D15">
            <v>66545</v>
          </cell>
          <cell r="E15">
            <v>-1.259756061370453</v>
          </cell>
        </row>
        <row r="16">
          <cell r="B16">
            <v>153110</v>
          </cell>
          <cell r="C16">
            <v>10.803143680074115</v>
          </cell>
          <cell r="D16">
            <v>92372</v>
          </cell>
          <cell r="E16">
            <v>15.13255474816468</v>
          </cell>
        </row>
        <row r="17">
          <cell r="B17">
            <v>194962</v>
          </cell>
          <cell r="C17">
            <v>55.58251071334519</v>
          </cell>
          <cell r="D17">
            <v>153611</v>
          </cell>
          <cell r="E17">
            <v>86.94064816054325</v>
          </cell>
        </row>
        <row r="18">
          <cell r="B18">
            <v>87359</v>
          </cell>
          <cell r="C18">
            <v>-1.2848038329416056</v>
          </cell>
          <cell r="D18">
            <v>48846</v>
          </cell>
          <cell r="E18">
            <v>2.055910743387244</v>
          </cell>
        </row>
        <row r="19">
          <cell r="B19">
            <v>68487</v>
          </cell>
          <cell r="C19">
            <v>-16.899836194867433</v>
          </cell>
          <cell r="D19">
            <v>42183</v>
          </cell>
          <cell r="E19">
            <v>-12.367043377098213</v>
          </cell>
        </row>
        <row r="20">
          <cell r="B20">
            <v>89486</v>
          </cell>
          <cell r="C20">
            <v>-11.022948733245826</v>
          </cell>
          <cell r="D20">
            <v>49346</v>
          </cell>
          <cell r="E20">
            <v>-17.3599946409432</v>
          </cell>
        </row>
      </sheetData>
      <sheetData sheetId="2">
        <row r="6">
          <cell r="B6">
            <v>242119</v>
          </cell>
          <cell r="C6">
            <v>2380875</v>
          </cell>
          <cell r="E6">
            <v>-5.436927368887632</v>
          </cell>
        </row>
        <row r="7">
          <cell r="B7">
            <v>207004</v>
          </cell>
          <cell r="C7">
            <v>2019876</v>
          </cell>
          <cell r="E7">
            <v>-5.647969648545137</v>
          </cell>
        </row>
        <row r="8">
          <cell r="B8">
            <v>35115</v>
          </cell>
          <cell r="C8">
            <v>360999</v>
          </cell>
          <cell r="E8">
            <v>-4.2384548659467285</v>
          </cell>
        </row>
        <row r="9">
          <cell r="B9">
            <v>103698</v>
          </cell>
          <cell r="C9">
            <v>999790</v>
          </cell>
          <cell r="E9">
            <v>-6.746098369952505</v>
          </cell>
        </row>
        <row r="10">
          <cell r="B10">
            <v>70009</v>
          </cell>
          <cell r="C10">
            <v>650863</v>
          </cell>
          <cell r="E10">
            <v>-8.04409161357956</v>
          </cell>
        </row>
        <row r="11">
          <cell r="B11">
            <v>125482</v>
          </cell>
          <cell r="C11">
            <v>1255666</v>
          </cell>
          <cell r="E11">
            <v>-3.8876165749171805</v>
          </cell>
        </row>
        <row r="12">
          <cell r="B12">
            <v>454229</v>
          </cell>
          <cell r="C12">
            <v>3763501</v>
          </cell>
          <cell r="E12">
            <v>-15.009650754908765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9899</v>
          </cell>
        </row>
        <row r="5">
          <cell r="C5">
            <v>25905</v>
          </cell>
        </row>
        <row r="6">
          <cell r="C6">
            <v>35822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产业投资"/>
      <sheetName val="工业技改"/>
      <sheetName val="工业投资"/>
      <sheetName val="高新"/>
    </sheetNames>
    <sheetDataSet>
      <sheetData sheetId="0">
        <row r="5">
          <cell r="E5">
            <v>12.657273440637582</v>
          </cell>
        </row>
        <row r="6">
          <cell r="E6">
            <v>55.63930890162635</v>
          </cell>
        </row>
        <row r="7">
          <cell r="E7">
            <v>6.852175826594049</v>
          </cell>
        </row>
        <row r="8">
          <cell r="E8">
            <v>11.277719068968622</v>
          </cell>
        </row>
        <row r="9">
          <cell r="E9">
            <v>5.925652431819017</v>
          </cell>
        </row>
        <row r="10">
          <cell r="E10">
            <v>30.914271856432663</v>
          </cell>
        </row>
        <row r="11">
          <cell r="E11">
            <v>4.219430161326571</v>
          </cell>
        </row>
        <row r="12">
          <cell r="E12">
            <v>43.12075290296082</v>
          </cell>
        </row>
        <row r="13">
          <cell r="E13">
            <v>3.073453996505066</v>
          </cell>
        </row>
        <row r="14">
          <cell r="E14">
            <v>-15.153539054908222</v>
          </cell>
        </row>
        <row r="15">
          <cell r="E15">
            <v>-2.202871229344268</v>
          </cell>
        </row>
        <row r="16">
          <cell r="E16">
            <v>52.21943386018026</v>
          </cell>
        </row>
        <row r="17">
          <cell r="E17">
            <v>31.687841485089848</v>
          </cell>
        </row>
        <row r="18">
          <cell r="E18">
            <v>1.0630955262143544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9月"/>
    </sheetNames>
    <sheetDataSet>
      <sheetData sheetId="0">
        <row r="5">
          <cell r="C5">
            <v>1557539</v>
          </cell>
          <cell r="E5">
            <v>12.13</v>
          </cell>
        </row>
        <row r="6">
          <cell r="C6">
            <v>1288977</v>
          </cell>
          <cell r="E6">
            <v>18.78</v>
          </cell>
        </row>
        <row r="7">
          <cell r="C7">
            <v>135580</v>
          </cell>
          <cell r="E7">
            <v>31.68</v>
          </cell>
        </row>
        <row r="8">
          <cell r="C8">
            <v>4056305</v>
          </cell>
          <cell r="E8">
            <v>-5.25</v>
          </cell>
        </row>
        <row r="9">
          <cell r="C9">
            <v>3731859</v>
          </cell>
          <cell r="E9">
            <v>4.45</v>
          </cell>
        </row>
        <row r="10">
          <cell r="C10">
            <v>2408477</v>
          </cell>
          <cell r="E10">
            <v>-5.08</v>
          </cell>
        </row>
        <row r="11">
          <cell r="C11">
            <v>2202998</v>
          </cell>
          <cell r="E11">
            <v>3.72</v>
          </cell>
        </row>
        <row r="12">
          <cell r="C12">
            <v>24942429</v>
          </cell>
          <cell r="E12">
            <v>6.75</v>
          </cell>
        </row>
        <row r="13">
          <cell r="C13">
            <v>19147731</v>
          </cell>
          <cell r="E13">
            <v>5.27</v>
          </cell>
        </row>
        <row r="14">
          <cell r="C14">
            <v>4287413</v>
          </cell>
          <cell r="E14">
            <v>-5.96</v>
          </cell>
        </row>
        <row r="15">
          <cell r="C15">
            <v>3313816</v>
          </cell>
          <cell r="E15">
            <v>-7.7</v>
          </cell>
        </row>
        <row r="16">
          <cell r="C16">
            <v>1577426</v>
          </cell>
          <cell r="E16">
            <v>-12.45</v>
          </cell>
        </row>
        <row r="17">
          <cell r="C17">
            <v>1343093</v>
          </cell>
          <cell r="E17">
            <v>-7.21</v>
          </cell>
        </row>
        <row r="22">
          <cell r="C22">
            <v>984228</v>
          </cell>
          <cell r="E22">
            <v>-7.77</v>
          </cell>
        </row>
        <row r="23">
          <cell r="C23">
            <v>535335</v>
          </cell>
          <cell r="E23">
            <v>-7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数据时段"/>
      <sheetName val="上年同期"/>
      <sheetName val="1季度"/>
      <sheetName val="上半年"/>
      <sheetName val="1-3季度"/>
      <sheetName val="全年"/>
    </sheetNames>
    <sheetDataSet>
      <sheetData sheetId="5">
        <row r="107">
          <cell r="D107">
            <v>27912499</v>
          </cell>
          <cell r="L107">
            <v>2.8</v>
          </cell>
        </row>
        <row r="110">
          <cell r="D110">
            <v>9574397.804365678</v>
          </cell>
          <cell r="L110">
            <v>3.2</v>
          </cell>
        </row>
        <row r="116">
          <cell r="D116">
            <v>1734815.0355781575</v>
          </cell>
          <cell r="L116">
            <v>4.5</v>
          </cell>
        </row>
        <row r="117">
          <cell r="D117">
            <v>2351916.4745666804</v>
          </cell>
          <cell r="L117">
            <v>0.6</v>
          </cell>
        </row>
        <row r="120">
          <cell r="D120">
            <v>1098188.485931547</v>
          </cell>
          <cell r="L120">
            <v>-0.9</v>
          </cell>
        </row>
        <row r="129">
          <cell r="D129">
            <v>432182.0387471371</v>
          </cell>
          <cell r="L129">
            <v>-14.7</v>
          </cell>
        </row>
        <row r="132">
          <cell r="D132">
            <v>883948.5342310431</v>
          </cell>
          <cell r="L132">
            <v>8.7</v>
          </cell>
        </row>
        <row r="137">
          <cell r="D137">
            <v>1980811.637642598</v>
          </cell>
          <cell r="L137">
            <v>1.7</v>
          </cell>
        </row>
        <row r="141">
          <cell r="D141">
            <v>4455372.27660535</v>
          </cell>
          <cell r="L141">
            <v>5.3</v>
          </cell>
        </row>
        <row r="150">
          <cell r="D150">
            <v>2637571.87313311</v>
          </cell>
          <cell r="L150">
            <v>1.7</v>
          </cell>
        </row>
        <row r="155">
          <cell r="D155">
            <v>2617760.8178251158</v>
          </cell>
          <cell r="L155">
            <v>3.3</v>
          </cell>
        </row>
        <row r="156">
          <cell r="D156">
            <v>11297431.839943836</v>
          </cell>
          <cell r="L156">
            <v>3.4</v>
          </cell>
        </row>
        <row r="157">
          <cell r="D157">
            <v>13997306.342231048</v>
          </cell>
          <cell r="L157">
            <v>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30548593.541287</v>
          </cell>
          <cell r="D6">
            <v>27590030.010126002</v>
          </cell>
          <cell r="F6">
            <v>8.525687625279943</v>
          </cell>
        </row>
        <row r="7">
          <cell r="C7">
            <v>19134786.162836</v>
          </cell>
          <cell r="D7">
            <v>16894621.799782</v>
          </cell>
          <cell r="F7">
            <v>13.2179837599313</v>
          </cell>
        </row>
        <row r="8">
          <cell r="C8">
            <v>5873367.168862</v>
          </cell>
          <cell r="D8">
            <v>5389620.655669</v>
          </cell>
          <cell r="F8">
            <v>1.6750342886019638</v>
          </cell>
        </row>
        <row r="9">
          <cell r="C9">
            <v>614667.221517</v>
          </cell>
          <cell r="D9">
            <v>755148.196451</v>
          </cell>
          <cell r="F9">
            <v>-28.483390082878543</v>
          </cell>
        </row>
        <row r="10">
          <cell r="C10">
            <v>4707322.899244</v>
          </cell>
          <cell r="D10">
            <v>4535079.798996</v>
          </cell>
          <cell r="F10">
            <v>2.399421187857854</v>
          </cell>
        </row>
        <row r="11">
          <cell r="C11">
            <v>207962.617696</v>
          </cell>
          <cell r="D11">
            <v>5781.7469120000005</v>
          </cell>
          <cell r="F11">
            <v>3597.078159784298</v>
          </cell>
        </row>
        <row r="12">
          <cell r="C12">
            <v>23599124.537909</v>
          </cell>
          <cell r="D12">
            <v>19937972.825663</v>
          </cell>
          <cell r="F12">
            <v>21.57169627522751</v>
          </cell>
        </row>
        <row r="13">
          <cell r="C13">
            <v>5265603.58712</v>
          </cell>
          <cell r="D13">
            <v>4442521.466125</v>
          </cell>
          <cell r="F13">
            <v>20.234976649266898</v>
          </cell>
        </row>
        <row r="14">
          <cell r="C14">
            <v>17884956.472208</v>
          </cell>
          <cell r="D14">
            <v>15174435.38561</v>
          </cell>
          <cell r="F14">
            <v>21.081945113844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3.6</v>
          </cell>
        </row>
        <row r="6">
          <cell r="G6">
            <v>-9.4</v>
          </cell>
        </row>
        <row r="7">
          <cell r="G7">
            <v>0.6</v>
          </cell>
        </row>
        <row r="9">
          <cell r="G9">
            <v>3.1</v>
          </cell>
        </row>
        <row r="10">
          <cell r="G10">
            <v>2.9</v>
          </cell>
        </row>
        <row r="11">
          <cell r="G11">
            <v>3.2</v>
          </cell>
        </row>
        <row r="12">
          <cell r="G12">
            <v>3.9</v>
          </cell>
        </row>
        <row r="13">
          <cell r="G13">
            <v>1.1</v>
          </cell>
        </row>
        <row r="14">
          <cell r="G14">
            <v>5.9</v>
          </cell>
        </row>
        <row r="15">
          <cell r="G15">
            <v>1</v>
          </cell>
        </row>
        <row r="16">
          <cell r="G16">
            <v>8.1</v>
          </cell>
        </row>
        <row r="17">
          <cell r="G17">
            <v>13.1</v>
          </cell>
        </row>
        <row r="18">
          <cell r="G18">
            <v>6</v>
          </cell>
        </row>
        <row r="19">
          <cell r="G19">
            <v>16.3</v>
          </cell>
        </row>
        <row r="22">
          <cell r="G22">
            <v>3.6</v>
          </cell>
        </row>
        <row r="23">
          <cell r="G23">
            <v>-5.7</v>
          </cell>
        </row>
        <row r="24">
          <cell r="G24">
            <v>4.2</v>
          </cell>
        </row>
        <row r="25">
          <cell r="G25">
            <v>-1.9630064457308265</v>
          </cell>
        </row>
        <row r="26">
          <cell r="G26">
            <v>-4.036133000192194</v>
          </cell>
        </row>
        <row r="27">
          <cell r="G27">
            <v>-2.074393599585278</v>
          </cell>
        </row>
        <row r="28">
          <cell r="G28">
            <v>5.9298868022980855</v>
          </cell>
        </row>
        <row r="29">
          <cell r="G29">
            <v>-5.6767464834123444</v>
          </cell>
        </row>
        <row r="30">
          <cell r="G30">
            <v>6.5</v>
          </cell>
        </row>
        <row r="31">
          <cell r="G31">
            <v>-4.836628948232786</v>
          </cell>
        </row>
        <row r="32">
          <cell r="G32">
            <v>5.2</v>
          </cell>
        </row>
        <row r="33">
          <cell r="G33">
            <v>7.8</v>
          </cell>
        </row>
        <row r="34">
          <cell r="G34">
            <v>4.1</v>
          </cell>
        </row>
        <row r="38">
          <cell r="G38">
            <v>3.8</v>
          </cell>
        </row>
        <row r="39">
          <cell r="G39">
            <v>0.8</v>
          </cell>
        </row>
        <row r="40">
          <cell r="G40">
            <v>10.7</v>
          </cell>
        </row>
        <row r="41">
          <cell r="G41">
            <v>-1.5</v>
          </cell>
        </row>
        <row r="42">
          <cell r="G42">
            <v>4.9</v>
          </cell>
        </row>
        <row r="43">
          <cell r="G43">
            <v>11.2</v>
          </cell>
        </row>
        <row r="44">
          <cell r="G44">
            <v>-6.8</v>
          </cell>
        </row>
        <row r="45">
          <cell r="G45">
            <v>9.1</v>
          </cell>
        </row>
        <row r="46">
          <cell r="G46">
            <v>5.1</v>
          </cell>
        </row>
        <row r="47">
          <cell r="G47">
            <v>-9.8</v>
          </cell>
        </row>
        <row r="48">
          <cell r="G48">
            <v>16.5</v>
          </cell>
        </row>
        <row r="52">
          <cell r="G52">
            <v>3.1</v>
          </cell>
        </row>
        <row r="53">
          <cell r="G53">
            <v>8.4</v>
          </cell>
        </row>
        <row r="54">
          <cell r="G54">
            <v>0.4</v>
          </cell>
        </row>
        <row r="55">
          <cell r="G55">
            <v>10.6</v>
          </cell>
        </row>
        <row r="56">
          <cell r="G56">
            <v>5</v>
          </cell>
        </row>
        <row r="57">
          <cell r="G57">
            <v>2.5</v>
          </cell>
        </row>
        <row r="58">
          <cell r="G58">
            <v>-5</v>
          </cell>
        </row>
        <row r="59">
          <cell r="G59">
            <v>-0.3</v>
          </cell>
        </row>
        <row r="60">
          <cell r="G60">
            <v>5.1</v>
          </cell>
        </row>
        <row r="61">
          <cell r="G61">
            <v>-0.5</v>
          </cell>
        </row>
        <row r="62">
          <cell r="G62">
            <v>18.3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10857028.211296333</v>
          </cell>
          <cell r="D21">
            <v>-4.598416578667283</v>
          </cell>
        </row>
        <row r="23">
          <cell r="B23">
            <v>9324880.818088057</v>
          </cell>
          <cell r="D23">
            <v>-4.79</v>
          </cell>
        </row>
        <row r="24">
          <cell r="B24">
            <v>1532147.3932082765</v>
          </cell>
          <cell r="D24">
            <v>-3.415578807559484</v>
          </cell>
        </row>
        <row r="26">
          <cell r="B26">
            <v>9408234.880758997</v>
          </cell>
          <cell r="D26">
            <v>-3.04</v>
          </cell>
        </row>
        <row r="27">
          <cell r="B27">
            <v>1448793.330537336</v>
          </cell>
          <cell r="D27">
            <v>-13.614793181265881</v>
          </cell>
        </row>
        <row r="31">
          <cell r="B31">
            <v>2952391.6</v>
          </cell>
          <cell r="C31">
            <v>4.2</v>
          </cell>
        </row>
        <row r="33">
          <cell r="B33">
            <v>329353.2</v>
          </cell>
          <cell r="C33">
            <v>6.3</v>
          </cell>
        </row>
        <row r="34">
          <cell r="B34">
            <v>28073.8</v>
          </cell>
          <cell r="C34">
            <v>-3.6</v>
          </cell>
        </row>
        <row r="35">
          <cell r="B35">
            <v>56874.5</v>
          </cell>
          <cell r="C35">
            <v>3.1</v>
          </cell>
        </row>
        <row r="36">
          <cell r="B36">
            <v>256386.1</v>
          </cell>
          <cell r="C36">
            <v>4.5</v>
          </cell>
        </row>
        <row r="37">
          <cell r="B37">
            <v>14214.9</v>
          </cell>
          <cell r="C37">
            <v>11.1</v>
          </cell>
        </row>
        <row r="38">
          <cell r="B38">
            <v>64824</v>
          </cell>
          <cell r="C38">
            <v>-6</v>
          </cell>
        </row>
        <row r="39">
          <cell r="B39">
            <v>139468.9</v>
          </cell>
          <cell r="C39">
            <v>10</v>
          </cell>
        </row>
        <row r="40">
          <cell r="B40">
            <v>68497.2</v>
          </cell>
          <cell r="C40">
            <v>5.1</v>
          </cell>
        </row>
        <row r="41">
          <cell r="B41">
            <v>16907.4</v>
          </cell>
          <cell r="C41">
            <v>12</v>
          </cell>
        </row>
        <row r="42">
          <cell r="B42">
            <v>5529.1</v>
          </cell>
          <cell r="C42">
            <v>5.2</v>
          </cell>
        </row>
        <row r="43">
          <cell r="B43">
            <v>715</v>
          </cell>
          <cell r="C43">
            <v>4.1</v>
          </cell>
        </row>
        <row r="44">
          <cell r="B44">
            <v>158686.7</v>
          </cell>
          <cell r="C44">
            <v>3.6</v>
          </cell>
        </row>
        <row r="45">
          <cell r="B45">
            <v>147325.6</v>
          </cell>
          <cell r="C45">
            <v>14.6</v>
          </cell>
        </row>
        <row r="46">
          <cell r="B46">
            <v>45756.4</v>
          </cell>
          <cell r="C46">
            <v>12.5</v>
          </cell>
        </row>
        <row r="47">
          <cell r="B47">
            <v>41360</v>
          </cell>
          <cell r="C47">
            <v>5.4</v>
          </cell>
        </row>
        <row r="48">
          <cell r="B48">
            <v>29674.2</v>
          </cell>
          <cell r="C48">
            <v>-2.1</v>
          </cell>
        </row>
        <row r="49">
          <cell r="B49">
            <v>23344</v>
          </cell>
          <cell r="C49">
            <v>11.3</v>
          </cell>
        </row>
        <row r="50">
          <cell r="B50">
            <v>577783.2</v>
          </cell>
          <cell r="C50">
            <v>2.5</v>
          </cell>
        </row>
        <row r="51">
          <cell r="B51">
            <v>132537.5</v>
          </cell>
          <cell r="C51">
            <v>3.6</v>
          </cell>
        </row>
        <row r="52">
          <cell r="B52">
            <v>43207.9</v>
          </cell>
          <cell r="C52">
            <v>9.2</v>
          </cell>
        </row>
        <row r="53">
          <cell r="B53">
            <v>700694.3</v>
          </cell>
          <cell r="C53">
            <v>1.8</v>
          </cell>
        </row>
        <row r="54">
          <cell r="B54">
            <v>14072.7</v>
          </cell>
          <cell r="C54">
            <v>7.5</v>
          </cell>
        </row>
        <row r="55">
          <cell r="B55">
            <v>57105</v>
          </cell>
          <cell r="C55">
            <v>4.1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1179568.5407</v>
          </cell>
          <cell r="D7">
            <v>1.23</v>
          </cell>
          <cell r="E7">
            <v>618730.4887</v>
          </cell>
          <cell r="G7">
            <v>4.07</v>
          </cell>
        </row>
        <row r="8">
          <cell r="B8">
            <v>43730.0368</v>
          </cell>
          <cell r="D8">
            <v>-6.74293301238768</v>
          </cell>
          <cell r="E8">
            <v>43730.0368</v>
          </cell>
          <cell r="G8">
            <v>-6.74293301238768</v>
          </cell>
        </row>
        <row r="9">
          <cell r="B9">
            <v>514508.6934</v>
          </cell>
          <cell r="D9">
            <v>-3.82156877392548</v>
          </cell>
          <cell r="E9">
            <v>335730.6381</v>
          </cell>
          <cell r="G9">
            <v>1.49936881513204</v>
          </cell>
        </row>
        <row r="10">
          <cell r="B10">
            <v>46142.3039</v>
          </cell>
          <cell r="D10">
            <v>43.0698665132396</v>
          </cell>
          <cell r="E10">
            <v>27229.1556</v>
          </cell>
          <cell r="G10">
            <v>68.1786690223857</v>
          </cell>
        </row>
        <row r="11">
          <cell r="B11">
            <v>25953.4929</v>
          </cell>
          <cell r="D11">
            <v>0.109055583713465</v>
          </cell>
          <cell r="E11">
            <v>6174.9348</v>
          </cell>
          <cell r="G11">
            <v>2.18313469659926</v>
          </cell>
        </row>
        <row r="12">
          <cell r="B12">
            <v>83666.106</v>
          </cell>
          <cell r="D12">
            <v>3.21129244044918</v>
          </cell>
          <cell r="E12">
            <v>38464.7738</v>
          </cell>
          <cell r="G12">
            <v>3.28667434321339</v>
          </cell>
        </row>
        <row r="13">
          <cell r="B13">
            <v>64680.2887</v>
          </cell>
          <cell r="D13">
            <v>4.22279572792215</v>
          </cell>
          <cell r="E13">
            <v>17055.7925</v>
          </cell>
          <cell r="G13">
            <v>8.15993843230066</v>
          </cell>
        </row>
        <row r="14">
          <cell r="B14">
            <v>82381.8541</v>
          </cell>
          <cell r="D14">
            <v>3.31503639885648</v>
          </cell>
          <cell r="E14">
            <v>19029.4097</v>
          </cell>
          <cell r="G14">
            <v>4.93139534675979</v>
          </cell>
        </row>
        <row r="15">
          <cell r="B15">
            <v>132113.7165</v>
          </cell>
          <cell r="D15">
            <v>8.23710581685057</v>
          </cell>
          <cell r="E15">
            <v>49387.8296</v>
          </cell>
          <cell r="G15">
            <v>4.83733170324178</v>
          </cell>
        </row>
        <row r="16">
          <cell r="B16">
            <v>93203.7145</v>
          </cell>
          <cell r="D16">
            <v>8.18308902920713</v>
          </cell>
          <cell r="E16">
            <v>34186.8498</v>
          </cell>
          <cell r="G16">
            <v>21.5614299501627</v>
          </cell>
        </row>
        <row r="17">
          <cell r="B17">
            <v>80062.902</v>
          </cell>
          <cell r="D17">
            <v>-1.53290467549984</v>
          </cell>
          <cell r="E17">
            <v>43880.1922</v>
          </cell>
          <cell r="G17">
            <v>-1.56333276049038</v>
          </cell>
        </row>
        <row r="18">
          <cell r="B18">
            <v>13125.4319</v>
          </cell>
          <cell r="D18">
            <v>2.33624118528991</v>
          </cell>
          <cell r="E18">
            <v>3860.8758</v>
          </cell>
          <cell r="G18">
            <v>5.43403352959276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8.5</v>
          </cell>
        </row>
        <row r="7">
          <cell r="E7" t="str">
            <v>  </v>
          </cell>
        </row>
        <row r="8">
          <cell r="E8">
            <v>-11.7</v>
          </cell>
        </row>
        <row r="9">
          <cell r="E9">
            <v>21.3</v>
          </cell>
        </row>
        <row r="10">
          <cell r="E10">
            <v>17.4</v>
          </cell>
        </row>
        <row r="11">
          <cell r="E11" t="str">
            <v>  </v>
          </cell>
        </row>
        <row r="12">
          <cell r="E12">
            <v>271.1</v>
          </cell>
        </row>
        <row r="13">
          <cell r="E13">
            <v>6.6</v>
          </cell>
        </row>
        <row r="14">
          <cell r="E14" t="str">
            <v>  </v>
          </cell>
        </row>
        <row r="15">
          <cell r="E15">
            <v>16.6</v>
          </cell>
        </row>
        <row r="16">
          <cell r="E16">
            <v>12.1</v>
          </cell>
        </row>
        <row r="17">
          <cell r="E17">
            <v>5.4</v>
          </cell>
        </row>
        <row r="18">
          <cell r="E18" t="str">
            <v>  </v>
          </cell>
        </row>
        <row r="19">
          <cell r="E19">
            <v>68.8</v>
          </cell>
        </row>
        <row r="20">
          <cell r="E20">
            <v>12.1</v>
          </cell>
        </row>
        <row r="21">
          <cell r="E21">
            <v>-14.3</v>
          </cell>
        </row>
        <row r="22">
          <cell r="E22">
            <v>19.7</v>
          </cell>
        </row>
        <row r="23">
          <cell r="E23">
            <v>17.8</v>
          </cell>
        </row>
        <row r="26">
          <cell r="E26">
            <v>-20.5</v>
          </cell>
        </row>
        <row r="27">
          <cell r="E27">
            <v>-8.8</v>
          </cell>
        </row>
        <row r="28">
          <cell r="E28">
            <v>9.2</v>
          </cell>
        </row>
        <row r="29">
          <cell r="E29">
            <v>12.1</v>
          </cell>
        </row>
        <row r="30">
          <cell r="E30" t="str">
            <v>  </v>
          </cell>
        </row>
        <row r="31">
          <cell r="E31">
            <v>19.8</v>
          </cell>
        </row>
        <row r="32">
          <cell r="E32">
            <v>-18.9</v>
          </cell>
        </row>
        <row r="33">
          <cell r="E33">
            <v>-43.4</v>
          </cell>
        </row>
        <row r="34">
          <cell r="E34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</sheetNames>
    <sheetDataSet>
      <sheetData sheetId="7">
        <row r="4">
          <cell r="D4">
            <v>8.476870452497053</v>
          </cell>
        </row>
        <row r="5">
          <cell r="D5">
            <v>5.823950302290768</v>
          </cell>
        </row>
        <row r="6">
          <cell r="D6">
            <v>15.7948569911385</v>
          </cell>
        </row>
        <row r="7">
          <cell r="D7">
            <v>5.7</v>
          </cell>
        </row>
        <row r="8">
          <cell r="D8">
            <v>8.3</v>
          </cell>
        </row>
        <row r="9">
          <cell r="D9">
            <v>17.7940263245778</v>
          </cell>
        </row>
        <row r="10">
          <cell r="D10">
            <v>18.2339392687461</v>
          </cell>
        </row>
        <row r="11">
          <cell r="D11">
            <v>10.881012413183171</v>
          </cell>
        </row>
        <row r="12">
          <cell r="D12">
            <v>5.7</v>
          </cell>
        </row>
        <row r="13">
          <cell r="D13">
            <v>11.6</v>
          </cell>
        </row>
        <row r="14">
          <cell r="D14">
            <v>11.9135973631187</v>
          </cell>
        </row>
        <row r="15">
          <cell r="D15">
            <v>12.1995275830972</v>
          </cell>
        </row>
        <row r="16">
          <cell r="D16">
            <v>11.1</v>
          </cell>
        </row>
        <row r="17">
          <cell r="D17">
            <v>5.6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"/>
      <sheetName val="1-5月"/>
      <sheetName val="1-6月"/>
      <sheetName val="1-7月"/>
      <sheetName val="1-8月"/>
      <sheetName val="1-9月"/>
    </sheetNames>
    <sheetDataSet>
      <sheetData sheetId="7">
        <row r="4">
          <cell r="C4">
            <v>1085.7</v>
          </cell>
          <cell r="D4">
            <v>-4.6</v>
          </cell>
        </row>
        <row r="5">
          <cell r="C5">
            <v>347.45</v>
          </cell>
          <cell r="D5">
            <v>-4.5</v>
          </cell>
        </row>
        <row r="6">
          <cell r="C6">
            <v>27.01</v>
          </cell>
          <cell r="D6">
            <v>-4.2</v>
          </cell>
        </row>
        <row r="7">
          <cell r="C7">
            <v>38.1</v>
          </cell>
          <cell r="D7">
            <v>-4.7</v>
          </cell>
        </row>
        <row r="8">
          <cell r="C8">
            <v>97.49</v>
          </cell>
          <cell r="D8">
            <v>-4.8</v>
          </cell>
        </row>
        <row r="9">
          <cell r="C9">
            <v>28.68</v>
          </cell>
          <cell r="D9">
            <v>-4.9</v>
          </cell>
        </row>
        <row r="10">
          <cell r="C10">
            <v>12.61</v>
          </cell>
          <cell r="D10">
            <v>-5.2</v>
          </cell>
        </row>
        <row r="11">
          <cell r="C11">
            <v>20.38</v>
          </cell>
          <cell r="D11">
            <v>-4.1</v>
          </cell>
        </row>
        <row r="12">
          <cell r="C12">
            <v>93.17</v>
          </cell>
          <cell r="D12">
            <v>-4.3</v>
          </cell>
        </row>
        <row r="13">
          <cell r="C13">
            <v>88.56</v>
          </cell>
          <cell r="D13">
            <v>-5</v>
          </cell>
        </row>
        <row r="14">
          <cell r="C14">
            <v>84.58</v>
          </cell>
          <cell r="D14">
            <v>-4.6</v>
          </cell>
        </row>
        <row r="15">
          <cell r="C15">
            <v>99.6</v>
          </cell>
          <cell r="D15">
            <v>-4.4</v>
          </cell>
        </row>
        <row r="16">
          <cell r="C16">
            <v>84.3</v>
          </cell>
          <cell r="D16">
            <v>-4.4</v>
          </cell>
        </row>
        <row r="17">
          <cell r="C17">
            <v>63.78</v>
          </cell>
          <cell r="D17">
            <v>-5.1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99.80559484</v>
          </cell>
          <cell r="C9">
            <v>100.45409221</v>
          </cell>
          <cell r="D9">
            <v>102.67048866</v>
          </cell>
        </row>
        <row r="10">
          <cell r="B10">
            <v>99.53317754</v>
          </cell>
          <cell r="C10">
            <v>103.44956824</v>
          </cell>
          <cell r="D10">
            <v>110.09750514</v>
          </cell>
        </row>
        <row r="18">
          <cell r="B18">
            <v>100</v>
          </cell>
          <cell r="C18">
            <v>99.7528816</v>
          </cell>
          <cell r="D18">
            <v>99.82412401</v>
          </cell>
        </row>
        <row r="19">
          <cell r="B19">
            <v>100</v>
          </cell>
          <cell r="C19">
            <v>97.207122</v>
          </cell>
          <cell r="D19">
            <v>98.1204154</v>
          </cell>
        </row>
        <row r="20">
          <cell r="B20">
            <v>100</v>
          </cell>
          <cell r="C20">
            <v>100.37393888</v>
          </cell>
          <cell r="D20">
            <v>99.88391693</v>
          </cell>
        </row>
        <row r="21">
          <cell r="B21">
            <v>99.8672077</v>
          </cell>
          <cell r="C21">
            <v>97.03694913</v>
          </cell>
          <cell r="D21">
            <v>97.01790272</v>
          </cell>
        </row>
        <row r="22">
          <cell r="B22">
            <v>100.3723054</v>
          </cell>
          <cell r="C22">
            <v>100.1160907</v>
          </cell>
          <cell r="D22">
            <v>100.90229426</v>
          </cell>
        </row>
        <row r="23">
          <cell r="B23">
            <v>99.6393567</v>
          </cell>
          <cell r="C23">
            <v>101.92503911</v>
          </cell>
          <cell r="D23">
            <v>101.76265413</v>
          </cell>
        </row>
        <row r="24">
          <cell r="B24">
            <v>98.49826612</v>
          </cell>
          <cell r="C24">
            <v>104.05133616</v>
          </cell>
          <cell r="D24">
            <v>104.93582882</v>
          </cell>
        </row>
        <row r="25">
          <cell r="B25">
            <v>99.64847786</v>
          </cell>
          <cell r="C25">
            <v>100.01155215</v>
          </cell>
          <cell r="D25">
            <v>101.92424602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"/>
    </sheetView>
  </sheetViews>
  <sheetFormatPr defaultColWidth="8.00390625" defaultRowHeight="14.25"/>
  <cols>
    <col min="1" max="1" width="20.875" style="27" bestFit="1" customWidth="1"/>
    <col min="2" max="2" width="8.00390625" style="27" customWidth="1"/>
    <col min="3" max="3" width="12.75390625" style="27" customWidth="1"/>
    <col min="4" max="4" width="17.625" style="27" customWidth="1"/>
    <col min="5" max="5" width="13.125" style="27" customWidth="1"/>
    <col min="6" max="7" width="8.00390625" style="12" customWidth="1"/>
    <col min="8" max="11" width="7.375" style="12" customWidth="1"/>
    <col min="12" max="16384" width="8.00390625" style="12" customWidth="1"/>
  </cols>
  <sheetData>
    <row r="1" spans="1:5" ht="35.25" customHeight="1">
      <c r="A1" s="336" t="s">
        <v>329</v>
      </c>
      <c r="B1" s="336"/>
      <c r="C1" s="336"/>
      <c r="D1" s="336"/>
      <c r="E1" s="336"/>
    </row>
    <row r="2" spans="1:5" ht="35.25" customHeight="1">
      <c r="A2" s="28"/>
      <c r="B2" s="28"/>
      <c r="C2" s="28"/>
      <c r="D2" s="28"/>
      <c r="E2" s="28"/>
    </row>
    <row r="3" spans="1:5" ht="35.25" customHeight="1">
      <c r="A3" s="29" t="s">
        <v>0</v>
      </c>
      <c r="B3" s="30" t="s">
        <v>1</v>
      </c>
      <c r="C3" s="116" t="s">
        <v>330</v>
      </c>
      <c r="D3" s="30" t="s">
        <v>2</v>
      </c>
      <c r="E3" s="31" t="s">
        <v>3</v>
      </c>
    </row>
    <row r="4" spans="1:5" ht="35.25" customHeight="1">
      <c r="A4" s="29" t="s">
        <v>4</v>
      </c>
      <c r="B4" s="30" t="s">
        <v>5</v>
      </c>
      <c r="C4" s="272"/>
      <c r="D4" s="274" t="s">
        <v>220</v>
      </c>
      <c r="E4" s="38" t="s">
        <v>215</v>
      </c>
    </row>
    <row r="5" spans="1:5" ht="35.25" customHeight="1">
      <c r="A5" s="29" t="s">
        <v>6</v>
      </c>
      <c r="B5" s="30" t="s">
        <v>5</v>
      </c>
      <c r="C5" s="273"/>
      <c r="D5" s="275">
        <v>0.075</v>
      </c>
      <c r="E5" s="35">
        <v>0.075</v>
      </c>
    </row>
    <row r="6" spans="1:5" ht="35.25" customHeight="1">
      <c r="A6" s="29" t="s">
        <v>7</v>
      </c>
      <c r="B6" s="30" t="s">
        <v>5</v>
      </c>
      <c r="C6" s="273"/>
      <c r="D6" s="276" t="s">
        <v>230</v>
      </c>
      <c r="E6" s="35">
        <v>0.1</v>
      </c>
    </row>
    <row r="7" spans="1:5" ht="35.25" customHeight="1">
      <c r="A7" s="29" t="s">
        <v>8</v>
      </c>
      <c r="B7" s="30" t="s">
        <v>5</v>
      </c>
      <c r="C7" s="273"/>
      <c r="D7" s="276" t="s">
        <v>230</v>
      </c>
      <c r="E7" s="35">
        <v>0.1</v>
      </c>
    </row>
    <row r="8" spans="1:5" ht="35.25" customHeight="1">
      <c r="A8" s="29" t="s">
        <v>9</v>
      </c>
      <c r="B8" s="30" t="s">
        <v>5</v>
      </c>
      <c r="C8" s="273"/>
      <c r="D8" s="276" t="s">
        <v>232</v>
      </c>
      <c r="E8" s="32">
        <v>0.3</v>
      </c>
    </row>
    <row r="9" spans="1:5" ht="35.25" customHeight="1">
      <c r="A9" s="29" t="s">
        <v>10</v>
      </c>
      <c r="B9" s="30" t="s">
        <v>5</v>
      </c>
      <c r="C9" s="276" t="s">
        <v>367</v>
      </c>
      <c r="D9" s="276" t="s">
        <v>222</v>
      </c>
      <c r="E9" s="33" t="s">
        <v>217</v>
      </c>
    </row>
    <row r="10" spans="1:5" ht="35.25" customHeight="1">
      <c r="A10" s="47" t="s">
        <v>216</v>
      </c>
      <c r="B10" s="30" t="s">
        <v>5</v>
      </c>
      <c r="C10" s="328"/>
      <c r="D10" s="277" t="s">
        <v>231</v>
      </c>
      <c r="E10" s="32">
        <v>0.04</v>
      </c>
    </row>
    <row r="11" spans="1:5" ht="35.25" customHeight="1">
      <c r="A11" s="29" t="s">
        <v>11</v>
      </c>
      <c r="B11" s="30" t="s">
        <v>5</v>
      </c>
      <c r="C11" s="328" t="s">
        <v>331</v>
      </c>
      <c r="D11" s="278" t="s">
        <v>233</v>
      </c>
      <c r="E11" s="37">
        <v>0.085</v>
      </c>
    </row>
    <row r="12" spans="1:5" ht="35.25" customHeight="1">
      <c r="A12" s="36" t="s">
        <v>196</v>
      </c>
      <c r="B12" s="30" t="s">
        <v>5</v>
      </c>
      <c r="C12" s="328" t="s">
        <v>368</v>
      </c>
      <c r="D12" s="276" t="s">
        <v>221</v>
      </c>
      <c r="E12" s="33" t="s">
        <v>218</v>
      </c>
    </row>
    <row r="13" spans="1:5" ht="35.25" customHeight="1">
      <c r="A13" s="29" t="s">
        <v>12</v>
      </c>
      <c r="B13" s="30" t="s">
        <v>5</v>
      </c>
      <c r="C13" s="329" t="s">
        <v>369</v>
      </c>
      <c r="D13" s="279" t="s">
        <v>223</v>
      </c>
      <c r="E13" s="34" t="s">
        <v>219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7" sqref="E7"/>
    </sheetView>
  </sheetViews>
  <sheetFormatPr defaultColWidth="8.00390625" defaultRowHeight="14.25"/>
  <cols>
    <col min="1" max="1" width="25.50390625" style="70" customWidth="1"/>
    <col min="2" max="2" width="12.75390625" style="84" customWidth="1"/>
    <col min="3" max="3" width="16.75390625" style="70" customWidth="1"/>
    <col min="4" max="4" width="13.625" style="70" customWidth="1"/>
    <col min="5" max="5" width="9.125" style="70" customWidth="1"/>
    <col min="6" max="6" width="8.125" style="70" customWidth="1"/>
    <col min="7" max="16384" width="8.00390625" style="70" customWidth="1"/>
  </cols>
  <sheetData>
    <row r="1" spans="1:6" ht="24.75">
      <c r="A1" s="342" t="s">
        <v>117</v>
      </c>
      <c r="B1" s="342"/>
      <c r="C1" s="342"/>
      <c r="D1" s="342"/>
      <c r="E1" s="83"/>
      <c r="F1" s="83"/>
    </row>
    <row r="2" spans="1:4" ht="17.25">
      <c r="A2" s="14"/>
      <c r="B2" s="8"/>
      <c r="C2" s="14"/>
      <c r="D2" s="170"/>
    </row>
    <row r="3" spans="1:4" ht="36.75" customHeight="1">
      <c r="A3" s="171" t="s">
        <v>320</v>
      </c>
      <c r="B3" s="161" t="s">
        <v>89</v>
      </c>
      <c r="C3" s="172" t="s">
        <v>118</v>
      </c>
      <c r="D3" s="173" t="s">
        <v>75</v>
      </c>
    </row>
    <row r="4" spans="1:4" s="1" customFormat="1" ht="28.5" customHeight="1">
      <c r="A4" s="174" t="s">
        <v>119</v>
      </c>
      <c r="B4" s="175" t="s">
        <v>14</v>
      </c>
      <c r="C4" s="176">
        <f>'[12]1、X40039_2020年9月'!$C5/10000</f>
        <v>155.7539</v>
      </c>
      <c r="D4" s="177">
        <f>'[12]1、X40039_2020年9月'!E5</f>
        <v>12.13</v>
      </c>
    </row>
    <row r="5" spans="1:7" ht="28.5" customHeight="1">
      <c r="A5" s="124" t="s">
        <v>120</v>
      </c>
      <c r="B5" s="178" t="s">
        <v>14</v>
      </c>
      <c r="C5" s="176">
        <f>'[12]1、X40039_2020年9月'!$C6/10000</f>
        <v>128.8977</v>
      </c>
      <c r="D5" s="177">
        <f>'[12]1、X40039_2020年9月'!E6</f>
        <v>18.78</v>
      </c>
      <c r="F5" s="1"/>
      <c r="G5" s="1"/>
    </row>
    <row r="6" spans="1:7" ht="28.5" customHeight="1">
      <c r="A6" s="124" t="s">
        <v>121</v>
      </c>
      <c r="B6" s="179" t="s">
        <v>14</v>
      </c>
      <c r="C6" s="176">
        <f>'[12]1、X40039_2020年9月'!$C7/10000</f>
        <v>13.558</v>
      </c>
      <c r="D6" s="177">
        <f>'[12]1、X40039_2020年9月'!E7</f>
        <v>31.68</v>
      </c>
      <c r="F6" s="1"/>
      <c r="G6" s="1"/>
    </row>
    <row r="7" spans="1:4" s="1" customFormat="1" ht="28.5" customHeight="1">
      <c r="A7" s="180" t="s">
        <v>22</v>
      </c>
      <c r="B7" s="181" t="s">
        <v>23</v>
      </c>
      <c r="C7" s="176">
        <f>'[12]1、X40039_2020年9月'!$C8/10000</f>
        <v>405.6305</v>
      </c>
      <c r="D7" s="177">
        <f>'[12]1、X40039_2020年9月'!E8</f>
        <v>-5.25</v>
      </c>
    </row>
    <row r="8" spans="1:7" ht="28.5" customHeight="1">
      <c r="A8" s="124" t="s">
        <v>120</v>
      </c>
      <c r="B8" s="179" t="s">
        <v>23</v>
      </c>
      <c r="C8" s="176">
        <f>'[12]1、X40039_2020年9月'!$C9/10000</f>
        <v>373.1859</v>
      </c>
      <c r="D8" s="177">
        <f>'[12]1、X40039_2020年9月'!E9</f>
        <v>4.45</v>
      </c>
      <c r="F8" s="1"/>
      <c r="G8" s="1"/>
    </row>
    <row r="9" spans="1:7" ht="28.5" customHeight="1">
      <c r="A9" s="180" t="s">
        <v>24</v>
      </c>
      <c r="B9" s="181" t="s">
        <v>14</v>
      </c>
      <c r="C9" s="176">
        <f>'[12]1、X40039_2020年9月'!$C10/10000</f>
        <v>240.8477</v>
      </c>
      <c r="D9" s="177">
        <f>'[12]1、X40039_2020年9月'!E10</f>
        <v>-5.08</v>
      </c>
      <c r="F9" s="1"/>
      <c r="G9" s="1"/>
    </row>
    <row r="10" spans="1:4" s="1" customFormat="1" ht="28.5" customHeight="1">
      <c r="A10" s="124" t="s">
        <v>120</v>
      </c>
      <c r="B10" s="179" t="s">
        <v>14</v>
      </c>
      <c r="C10" s="176">
        <f>'[12]1、X40039_2020年9月'!$C11/10000</f>
        <v>220.2998</v>
      </c>
      <c r="D10" s="177">
        <f>'[12]1、X40039_2020年9月'!E11</f>
        <v>3.72</v>
      </c>
    </row>
    <row r="11" spans="1:8" ht="28.5" customHeight="1">
      <c r="A11" s="180" t="s">
        <v>122</v>
      </c>
      <c r="B11" s="181" t="s">
        <v>23</v>
      </c>
      <c r="C11" s="176">
        <f>'[12]1、X40039_2020年9月'!$C12/10000</f>
        <v>2494.2429</v>
      </c>
      <c r="D11" s="177">
        <f>'[12]1、X40039_2020年9月'!E12</f>
        <v>6.75</v>
      </c>
      <c r="F11" s="1"/>
      <c r="G11" s="1"/>
      <c r="H11" s="1"/>
    </row>
    <row r="12" spans="1:8" ht="28.5" customHeight="1">
      <c r="A12" s="124" t="s">
        <v>120</v>
      </c>
      <c r="B12" s="179" t="s">
        <v>23</v>
      </c>
      <c r="C12" s="176">
        <f>'[12]1、X40039_2020年9月'!$C13/10000</f>
        <v>1914.7731</v>
      </c>
      <c r="D12" s="177">
        <f>'[12]1、X40039_2020年9月'!E13</f>
        <v>5.27</v>
      </c>
      <c r="F12" s="1"/>
      <c r="G12" s="1"/>
      <c r="H12" s="1"/>
    </row>
    <row r="13" spans="1:4" s="1" customFormat="1" ht="28.5" customHeight="1">
      <c r="A13" s="180" t="s">
        <v>123</v>
      </c>
      <c r="B13" s="181" t="s">
        <v>23</v>
      </c>
      <c r="C13" s="176">
        <f>'[12]1、X40039_2020年9月'!$C14/10000</f>
        <v>428.7413</v>
      </c>
      <c r="D13" s="177">
        <f>'[12]1、X40039_2020年9月'!E14</f>
        <v>-5.96</v>
      </c>
    </row>
    <row r="14" spans="1:8" ht="28.5" customHeight="1">
      <c r="A14" s="124" t="s">
        <v>120</v>
      </c>
      <c r="B14" s="179" t="s">
        <v>23</v>
      </c>
      <c r="C14" s="176">
        <f>'[12]1、X40039_2020年9月'!$C15/10000</f>
        <v>331.3816</v>
      </c>
      <c r="D14" s="177">
        <f>'[12]1、X40039_2020年9月'!E15</f>
        <v>-7.7</v>
      </c>
      <c r="F14" s="1"/>
      <c r="G14" s="1"/>
      <c r="H14" s="1"/>
    </row>
    <row r="15" spans="1:8" ht="28.5" customHeight="1">
      <c r="A15" s="180" t="s">
        <v>124</v>
      </c>
      <c r="B15" s="181" t="s">
        <v>23</v>
      </c>
      <c r="C15" s="176">
        <f>'[12]1、X40039_2020年9月'!$C16/10000</f>
        <v>157.7426</v>
      </c>
      <c r="D15" s="177">
        <f>'[12]1、X40039_2020年9月'!E16</f>
        <v>-12.45</v>
      </c>
      <c r="F15" s="1"/>
      <c r="G15" s="1"/>
      <c r="H15" s="1"/>
    </row>
    <row r="16" spans="1:7" ht="28.5" customHeight="1">
      <c r="A16" s="124" t="s">
        <v>120</v>
      </c>
      <c r="B16" s="179" t="s">
        <v>23</v>
      </c>
      <c r="C16" s="176">
        <f>'[12]1、X40039_2020年9月'!$C17/10000</f>
        <v>134.3093</v>
      </c>
      <c r="D16" s="177">
        <f>'[12]1、X40039_2020年9月'!E17</f>
        <v>-7.21</v>
      </c>
      <c r="F16" s="1"/>
      <c r="G16" s="1"/>
    </row>
    <row r="17" spans="1:7" ht="28.5" customHeight="1">
      <c r="A17" s="180" t="s">
        <v>125</v>
      </c>
      <c r="B17" s="181" t="s">
        <v>23</v>
      </c>
      <c r="C17" s="176">
        <f>'[12]1、X40039_2020年9月'!$C22/10000</f>
        <v>98.4228</v>
      </c>
      <c r="D17" s="177">
        <f>'[12]1、X40039_2020年9月'!E22</f>
        <v>-7.77</v>
      </c>
      <c r="F17" s="1"/>
      <c r="G17" s="1"/>
    </row>
    <row r="18" spans="1:7" ht="28.5" customHeight="1">
      <c r="A18" s="126" t="s">
        <v>120</v>
      </c>
      <c r="B18" s="182" t="s">
        <v>23</v>
      </c>
      <c r="C18" s="183">
        <f>'[12]1、X40039_2020年9月'!$C23/10000</f>
        <v>53.5335</v>
      </c>
      <c r="D18" s="326">
        <f>'[12]1、X40039_2020年9月'!E23</f>
        <v>-7</v>
      </c>
      <c r="F18" s="1"/>
      <c r="G18" s="1"/>
    </row>
    <row r="19" spans="1:4" ht="17.25">
      <c r="A19" s="14"/>
      <c r="B19" s="8"/>
      <c r="C19" s="14"/>
      <c r="D19" s="14"/>
    </row>
    <row r="20" spans="1:4" ht="17.25">
      <c r="A20" s="14"/>
      <c r="B20" s="8"/>
      <c r="C20" s="14"/>
      <c r="D20" s="14"/>
    </row>
    <row r="21" spans="1:4" ht="17.25">
      <c r="A21" s="14"/>
      <c r="B21" s="8"/>
      <c r="C21" s="14"/>
      <c r="D21" s="14"/>
    </row>
    <row r="22" spans="1:4" ht="17.25">
      <c r="A22" s="14"/>
      <c r="B22" s="8"/>
      <c r="C22" s="14"/>
      <c r="D22" s="14"/>
    </row>
    <row r="23" spans="1:4" ht="17.25">
      <c r="A23" s="14"/>
      <c r="B23" s="8"/>
      <c r="C23" s="14"/>
      <c r="D23" s="14"/>
    </row>
    <row r="24" spans="1:4" ht="17.25">
      <c r="A24" s="14"/>
      <c r="B24" s="8"/>
      <c r="C24" s="14"/>
      <c r="D24" s="14"/>
    </row>
    <row r="25" spans="1:4" ht="17.25">
      <c r="A25" s="14"/>
      <c r="B25" s="8"/>
      <c r="C25" s="14"/>
      <c r="D25" s="14"/>
    </row>
    <row r="26" spans="1:4" ht="17.25">
      <c r="A26" s="14"/>
      <c r="B26" s="8"/>
      <c r="C26" s="14"/>
      <c r="D26" s="14"/>
    </row>
    <row r="27" spans="1:4" ht="17.25">
      <c r="A27" s="14"/>
      <c r="B27" s="8"/>
      <c r="C27" s="14"/>
      <c r="D27" s="1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5" sqref="C5"/>
    </sheetView>
  </sheetViews>
  <sheetFormatPr defaultColWidth="8.00390625" defaultRowHeight="14.25"/>
  <cols>
    <col min="1" max="1" width="26.875" style="70" customWidth="1"/>
    <col min="2" max="2" width="12.125" style="70" customWidth="1"/>
    <col min="3" max="3" width="15.125" style="70" customWidth="1"/>
    <col min="4" max="4" width="11.50390625" style="70" customWidth="1"/>
    <col min="5" max="16384" width="8.00390625" style="70" customWidth="1"/>
  </cols>
  <sheetData>
    <row r="1" spans="1:4" ht="19.5" customHeight="1">
      <c r="A1" s="353" t="s">
        <v>126</v>
      </c>
      <c r="B1" s="353"/>
      <c r="C1" s="354"/>
      <c r="D1" s="354"/>
    </row>
    <row r="2" spans="1:4" ht="15.75">
      <c r="A2" s="85"/>
      <c r="B2" s="85"/>
      <c r="C2" s="85"/>
      <c r="D2" s="85"/>
    </row>
    <row r="3" spans="1:4" ht="17.25">
      <c r="A3" s="355"/>
      <c r="B3" s="355"/>
      <c r="C3" s="355"/>
      <c r="D3" s="86"/>
    </row>
    <row r="4" spans="1:4" ht="24" customHeight="1">
      <c r="A4" s="87" t="s">
        <v>297</v>
      </c>
      <c r="B4" s="87" t="s">
        <v>89</v>
      </c>
      <c r="C4" s="88" t="s">
        <v>127</v>
      </c>
      <c r="D4" s="89" t="s">
        <v>128</v>
      </c>
    </row>
    <row r="5" spans="1:4" ht="24.75" customHeight="1">
      <c r="A5" s="90" t="s">
        <v>129</v>
      </c>
      <c r="B5" s="184" t="s">
        <v>14</v>
      </c>
      <c r="C5" s="185">
        <f>'[4]Sheet1'!B21/10000</f>
        <v>1085.7028211296333</v>
      </c>
      <c r="D5" s="186">
        <f>ROUND('[4]Sheet1'!D21,1)</f>
        <v>-4.6</v>
      </c>
    </row>
    <row r="6" spans="1:4" ht="24.75" customHeight="1">
      <c r="A6" s="187" t="s">
        <v>130</v>
      </c>
      <c r="B6" s="91" t="s">
        <v>14</v>
      </c>
      <c r="C6" s="188"/>
      <c r="D6" s="189"/>
    </row>
    <row r="7" spans="1:4" ht="24.75" customHeight="1">
      <c r="A7" s="190" t="s">
        <v>131</v>
      </c>
      <c r="B7" s="91" t="s">
        <v>14</v>
      </c>
      <c r="C7" s="188">
        <f>'[4]Sheet1'!B23/10000</f>
        <v>932.4880818088056</v>
      </c>
      <c r="D7" s="189">
        <f>ROUND('[4]Sheet1'!D23,1)</f>
        <v>-4.8</v>
      </c>
    </row>
    <row r="8" spans="1:4" ht="24.75" customHeight="1">
      <c r="A8" s="190" t="s">
        <v>132</v>
      </c>
      <c r="B8" s="91" t="s">
        <v>14</v>
      </c>
      <c r="C8" s="188">
        <f>'[4]Sheet1'!B24/10000</f>
        <v>153.21473932082765</v>
      </c>
      <c r="D8" s="189">
        <f>ROUND('[4]Sheet1'!D24,1)</f>
        <v>-3.4</v>
      </c>
    </row>
    <row r="9" spans="1:4" ht="24.75" customHeight="1">
      <c r="A9" s="187" t="s">
        <v>133</v>
      </c>
      <c r="B9" s="91" t="s">
        <v>14</v>
      </c>
      <c r="C9" s="188"/>
      <c r="D9" s="189"/>
    </row>
    <row r="10" spans="1:4" ht="24.75" customHeight="1">
      <c r="A10" s="190" t="s">
        <v>134</v>
      </c>
      <c r="B10" s="91" t="s">
        <v>14</v>
      </c>
      <c r="C10" s="188">
        <f>'[4]Sheet1'!B26/10000</f>
        <v>940.8234880758997</v>
      </c>
      <c r="D10" s="189">
        <f>ROUND('[4]Sheet1'!D26,1)</f>
        <v>-3</v>
      </c>
    </row>
    <row r="11" spans="1:4" ht="24.75" customHeight="1">
      <c r="A11" s="191" t="s">
        <v>135</v>
      </c>
      <c r="B11" s="192" t="s">
        <v>14</v>
      </c>
      <c r="C11" s="193">
        <f>'[4]Sheet1'!B27/10000</f>
        <v>144.8793330537336</v>
      </c>
      <c r="D11" s="194">
        <f>ROUND('[4]Sheet1'!D27,1)</f>
        <v>-13.6</v>
      </c>
    </row>
    <row r="12" spans="1:5" ht="24.75" customHeight="1">
      <c r="A12" s="90" t="s">
        <v>298</v>
      </c>
      <c r="B12" s="91"/>
      <c r="C12" s="92"/>
      <c r="D12" s="93"/>
      <c r="E12" s="77"/>
    </row>
    <row r="13" spans="1:4" ht="24.75" customHeight="1">
      <c r="A13" s="101" t="s">
        <v>303</v>
      </c>
      <c r="B13" s="94" t="s">
        <v>136</v>
      </c>
      <c r="C13" s="95">
        <v>3097.16</v>
      </c>
      <c r="D13" s="96">
        <v>-27.6</v>
      </c>
    </row>
    <row r="14" spans="1:4" ht="24.75" customHeight="1">
      <c r="A14" s="101" t="s">
        <v>304</v>
      </c>
      <c r="B14" s="94" t="s">
        <v>136</v>
      </c>
      <c r="C14" s="95">
        <v>2.03</v>
      </c>
      <c r="D14" s="96">
        <v>-93.1</v>
      </c>
    </row>
    <row r="15" spans="1:4" ht="24.75" customHeight="1">
      <c r="A15" s="101" t="s">
        <v>305</v>
      </c>
      <c r="B15" s="91" t="s">
        <v>14</v>
      </c>
      <c r="C15" s="95">
        <v>297.33</v>
      </c>
      <c r="D15" s="96">
        <v>-29.6</v>
      </c>
    </row>
    <row r="16" spans="1:4" ht="24.75" customHeight="1">
      <c r="A16" s="102" t="s">
        <v>306</v>
      </c>
      <c r="B16" s="97" t="s">
        <v>195</v>
      </c>
      <c r="C16" s="327">
        <v>0.11</v>
      </c>
      <c r="D16" s="98">
        <v>-90.9</v>
      </c>
    </row>
    <row r="17" spans="1:4" ht="17.25">
      <c r="A17" s="19" t="s">
        <v>203</v>
      </c>
      <c r="B17" s="19"/>
      <c r="C17" s="20"/>
      <c r="D17" s="20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5" sqref="A15:D18"/>
    </sheetView>
  </sheetViews>
  <sheetFormatPr defaultColWidth="8.00390625" defaultRowHeight="14.25"/>
  <cols>
    <col min="1" max="1" width="36.25390625" style="70" customWidth="1"/>
    <col min="2" max="2" width="17.50390625" style="70" customWidth="1"/>
    <col min="3" max="3" width="12.625" style="70" customWidth="1"/>
    <col min="4" max="16384" width="8.00390625" style="70" customWidth="1"/>
  </cols>
  <sheetData>
    <row r="1" spans="1:3" ht="42.75" customHeight="1">
      <c r="A1" s="341" t="s">
        <v>137</v>
      </c>
      <c r="B1" s="341"/>
      <c r="C1" s="341"/>
    </row>
    <row r="2" spans="1:3" ht="6.75" customHeight="1">
      <c r="A2" s="195"/>
      <c r="B2" s="195"/>
      <c r="C2" s="195"/>
    </row>
    <row r="3" spans="1:3" ht="15.75" customHeight="1">
      <c r="A3" s="196"/>
      <c r="B3" s="356"/>
      <c r="C3" s="356"/>
    </row>
    <row r="4" spans="1:3" ht="32.25" customHeight="1">
      <c r="A4" s="197" t="s">
        <v>297</v>
      </c>
      <c r="B4" s="88" t="s">
        <v>309</v>
      </c>
      <c r="C4" s="89" t="s">
        <v>75</v>
      </c>
    </row>
    <row r="5" spans="1:3" ht="17.25">
      <c r="A5" s="198" t="s">
        <v>139</v>
      </c>
      <c r="B5" s="199">
        <f>'[4]Sheet1'!$B31/10000</f>
        <v>295.23916</v>
      </c>
      <c r="C5" s="200">
        <f>ROUND('[4]Sheet1'!$C$31,1)</f>
        <v>4.2</v>
      </c>
    </row>
    <row r="6" spans="1:3" ht="21" customHeight="1">
      <c r="A6" s="198" t="s">
        <v>140</v>
      </c>
      <c r="B6" s="201">
        <f>'[4]Sheet1'!$B33/10000</f>
        <v>32.935320000000004</v>
      </c>
      <c r="C6" s="202">
        <f>ROUND('[4]Sheet1'!$C33,1)</f>
        <v>6.3</v>
      </c>
    </row>
    <row r="7" spans="1:3" ht="21" customHeight="1">
      <c r="A7" s="198" t="s">
        <v>141</v>
      </c>
      <c r="B7" s="201">
        <f>'[4]Sheet1'!$B34/10000</f>
        <v>2.8073799999999998</v>
      </c>
      <c r="C7" s="202">
        <f>ROUND('[4]Sheet1'!$C34,1)</f>
        <v>-3.6</v>
      </c>
    </row>
    <row r="8" spans="1:3" ht="21" customHeight="1">
      <c r="A8" s="198" t="s">
        <v>142</v>
      </c>
      <c r="B8" s="201">
        <f>'[4]Sheet1'!$B35/10000</f>
        <v>5.68745</v>
      </c>
      <c r="C8" s="202">
        <f>ROUND('[4]Sheet1'!$C35,1)</f>
        <v>3.1</v>
      </c>
    </row>
    <row r="9" spans="1:3" ht="21" customHeight="1">
      <c r="A9" s="198" t="s">
        <v>143</v>
      </c>
      <c r="B9" s="201">
        <f>'[4]Sheet1'!$B36/10000</f>
        <v>25.63861</v>
      </c>
      <c r="C9" s="202">
        <f>ROUND('[4]Sheet1'!$C36,1)</f>
        <v>4.5</v>
      </c>
    </row>
    <row r="10" spans="1:3" ht="21" customHeight="1">
      <c r="A10" s="198" t="s">
        <v>144</v>
      </c>
      <c r="B10" s="201">
        <f>'[4]Sheet1'!$B37/10000</f>
        <v>1.42149</v>
      </c>
      <c r="C10" s="202">
        <f>ROUND('[4]Sheet1'!$C37,1)</f>
        <v>11.1</v>
      </c>
    </row>
    <row r="11" spans="1:3" ht="21" customHeight="1">
      <c r="A11" s="198" t="s">
        <v>145</v>
      </c>
      <c r="B11" s="201">
        <f>'[4]Sheet1'!$B38/10000</f>
        <v>6.4824</v>
      </c>
      <c r="C11" s="202">
        <f>ROUND('[4]Sheet1'!$C38,1)</f>
        <v>-6</v>
      </c>
    </row>
    <row r="12" spans="1:3" ht="21" customHeight="1">
      <c r="A12" s="198" t="s">
        <v>146</v>
      </c>
      <c r="B12" s="201">
        <f>'[4]Sheet1'!$B39/10000</f>
        <v>13.94689</v>
      </c>
      <c r="C12" s="202">
        <f>ROUND('[4]Sheet1'!$C39,1)</f>
        <v>10</v>
      </c>
    </row>
    <row r="13" spans="1:3" ht="21" customHeight="1">
      <c r="A13" s="198" t="s">
        <v>147</v>
      </c>
      <c r="B13" s="201">
        <f>'[4]Sheet1'!$B40/10000</f>
        <v>6.84972</v>
      </c>
      <c r="C13" s="202">
        <f>ROUND('[4]Sheet1'!$C40,1)</f>
        <v>5.1</v>
      </c>
    </row>
    <row r="14" spans="1:3" ht="21" customHeight="1">
      <c r="A14" s="198" t="s">
        <v>148</v>
      </c>
      <c r="B14" s="201">
        <f>'[4]Sheet1'!$B41/10000</f>
        <v>1.6907400000000001</v>
      </c>
      <c r="C14" s="202">
        <f>ROUND('[4]Sheet1'!$C41,1)</f>
        <v>12</v>
      </c>
    </row>
    <row r="15" spans="1:3" ht="21" customHeight="1">
      <c r="A15" s="198" t="s">
        <v>149</v>
      </c>
      <c r="B15" s="201">
        <f>'[4]Sheet1'!$B42/10000</f>
        <v>0.55291</v>
      </c>
      <c r="C15" s="202">
        <f>ROUND('[4]Sheet1'!$C42,1)</f>
        <v>5.2</v>
      </c>
    </row>
    <row r="16" spans="1:3" ht="21" customHeight="1">
      <c r="A16" s="198" t="s">
        <v>150</v>
      </c>
      <c r="B16" s="201">
        <f>'[4]Sheet1'!$B43/10000</f>
        <v>0.0715</v>
      </c>
      <c r="C16" s="202">
        <f>ROUND('[4]Sheet1'!$C43,1)</f>
        <v>4.1</v>
      </c>
    </row>
    <row r="17" spans="1:3" ht="21" customHeight="1">
      <c r="A17" s="198" t="s">
        <v>151</v>
      </c>
      <c r="B17" s="201">
        <f>'[4]Sheet1'!$B44/10000</f>
        <v>15.868670000000002</v>
      </c>
      <c r="C17" s="202">
        <f>ROUND('[4]Sheet1'!$C44,1)</f>
        <v>3.6</v>
      </c>
    </row>
    <row r="18" spans="1:3" ht="21" customHeight="1">
      <c r="A18" s="198" t="s">
        <v>152</v>
      </c>
      <c r="B18" s="201">
        <f>'[4]Sheet1'!$B45/10000</f>
        <v>14.732560000000001</v>
      </c>
      <c r="C18" s="202">
        <f>ROUND('[4]Sheet1'!$C45,1)</f>
        <v>14.6</v>
      </c>
    </row>
    <row r="19" spans="1:3" ht="21" customHeight="1">
      <c r="A19" s="198" t="s">
        <v>153</v>
      </c>
      <c r="B19" s="201">
        <f>'[4]Sheet1'!$B46/10000</f>
        <v>4.57564</v>
      </c>
      <c r="C19" s="202">
        <f>ROUND('[4]Sheet1'!$C46,1)</f>
        <v>12.5</v>
      </c>
    </row>
    <row r="20" spans="1:3" ht="21" customHeight="1">
      <c r="A20" s="198" t="s">
        <v>154</v>
      </c>
      <c r="B20" s="201">
        <f>'[4]Sheet1'!$B47/10000</f>
        <v>4.136</v>
      </c>
      <c r="C20" s="202">
        <f>ROUND('[4]Sheet1'!$C47,1)</f>
        <v>5.4</v>
      </c>
    </row>
    <row r="21" spans="1:3" ht="21" customHeight="1">
      <c r="A21" s="198" t="s">
        <v>155</v>
      </c>
      <c r="B21" s="201">
        <f>'[4]Sheet1'!$B48/10000</f>
        <v>2.96742</v>
      </c>
      <c r="C21" s="202">
        <f>ROUND('[4]Sheet1'!$C48,1)</f>
        <v>-2.1</v>
      </c>
    </row>
    <row r="22" spans="1:3" ht="21" customHeight="1">
      <c r="A22" s="198" t="s">
        <v>156</v>
      </c>
      <c r="B22" s="201">
        <f>'[4]Sheet1'!$B49/10000</f>
        <v>2.3344</v>
      </c>
      <c r="C22" s="202">
        <f>ROUND('[4]Sheet1'!$C49,1)</f>
        <v>11.3</v>
      </c>
    </row>
    <row r="23" spans="1:3" ht="21" customHeight="1">
      <c r="A23" s="198" t="s">
        <v>157</v>
      </c>
      <c r="B23" s="201">
        <f>'[4]Sheet1'!$B50/10000</f>
        <v>57.778319999999994</v>
      </c>
      <c r="C23" s="202">
        <f>ROUND('[4]Sheet1'!$C50,1)</f>
        <v>2.5</v>
      </c>
    </row>
    <row r="24" spans="1:3" ht="21" customHeight="1">
      <c r="A24" s="198" t="s">
        <v>158</v>
      </c>
      <c r="B24" s="201">
        <f>'[4]Sheet1'!$B51/10000</f>
        <v>13.25375</v>
      </c>
      <c r="C24" s="202">
        <f>ROUND('[4]Sheet1'!$C51,1)</f>
        <v>3.6</v>
      </c>
    </row>
    <row r="25" spans="1:3" ht="21" customHeight="1">
      <c r="A25" s="198" t="s">
        <v>159</v>
      </c>
      <c r="B25" s="201">
        <f>'[4]Sheet1'!$B52/10000</f>
        <v>4.320790000000001</v>
      </c>
      <c r="C25" s="202">
        <f>ROUND('[4]Sheet1'!$C52,1)</f>
        <v>9.2</v>
      </c>
    </row>
    <row r="26" spans="1:3" ht="21" customHeight="1">
      <c r="A26" s="198" t="s">
        <v>160</v>
      </c>
      <c r="B26" s="201">
        <f>'[4]Sheet1'!$B53/10000</f>
        <v>70.06943000000001</v>
      </c>
      <c r="C26" s="202">
        <f>ROUND('[4]Sheet1'!$C53,1)</f>
        <v>1.8</v>
      </c>
    </row>
    <row r="27" spans="1:3" ht="21" customHeight="1">
      <c r="A27" s="198" t="s">
        <v>161</v>
      </c>
      <c r="B27" s="201">
        <f>'[4]Sheet1'!$B54/10000</f>
        <v>1.40727</v>
      </c>
      <c r="C27" s="202">
        <f>ROUND('[4]Sheet1'!$C54,1)</f>
        <v>7.5</v>
      </c>
    </row>
    <row r="28" spans="1:3" ht="21" customHeight="1">
      <c r="A28" s="203" t="s">
        <v>162</v>
      </c>
      <c r="B28" s="204">
        <f>'[4]Sheet1'!$B55/10000</f>
        <v>5.7105</v>
      </c>
      <c r="C28" s="205">
        <f>ROUND('[4]Sheet1'!$C55,1)</f>
        <v>4.1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8.00390625" defaultRowHeight="14.25"/>
  <cols>
    <col min="1" max="1" width="36.375" style="70" customWidth="1"/>
    <col min="2" max="2" width="13.375" style="70" customWidth="1"/>
    <col min="3" max="3" width="14.00390625" style="71" customWidth="1"/>
    <col min="4" max="4" width="13.00390625" style="70" bestFit="1" customWidth="1"/>
    <col min="5" max="6" width="17.25390625" style="70" bestFit="1" customWidth="1"/>
    <col min="7" max="16384" width="8.00390625" style="70" customWidth="1"/>
  </cols>
  <sheetData>
    <row r="1" spans="1:4" ht="24.75">
      <c r="A1" s="352" t="s">
        <v>163</v>
      </c>
      <c r="B1" s="352"/>
      <c r="C1" s="352"/>
      <c r="D1" s="352"/>
    </row>
    <row r="2" spans="1:4" ht="15.75">
      <c r="A2" s="12"/>
      <c r="B2" s="12"/>
      <c r="C2" s="12"/>
      <c r="D2" s="13"/>
    </row>
    <row r="3" spans="1:4" ht="17.25">
      <c r="A3" s="14"/>
      <c r="B3" s="14"/>
      <c r="C3" s="14"/>
      <c r="D3" s="15" t="s">
        <v>164</v>
      </c>
    </row>
    <row r="4" spans="1:4" ht="26.25" customHeight="1">
      <c r="A4" s="171" t="s">
        <v>321</v>
      </c>
      <c r="B4" s="171" t="s">
        <v>197</v>
      </c>
      <c r="C4" s="171" t="s">
        <v>198</v>
      </c>
      <c r="D4" s="208" t="s">
        <v>128</v>
      </c>
    </row>
    <row r="5" spans="1:5" s="1" customFormat="1" ht="26.25" customHeight="1">
      <c r="A5" s="209" t="s">
        <v>301</v>
      </c>
      <c r="B5" s="210">
        <f>'[1]Sheet2'!B6/10000</f>
        <v>24.2119</v>
      </c>
      <c r="C5" s="211">
        <f>'[1]Sheet2'!C6/10000</f>
        <v>238.0875</v>
      </c>
      <c r="D5" s="212">
        <f>ROUND('[1]Sheet2'!$E6,1)</f>
        <v>-5.4</v>
      </c>
      <c r="E5" s="16"/>
    </row>
    <row r="6" spans="1:5" ht="26.25" customHeight="1">
      <c r="A6" s="213" t="s">
        <v>165</v>
      </c>
      <c r="B6" s="214">
        <f>'[1]Sheet2'!B7/10000</f>
        <v>20.7004</v>
      </c>
      <c r="C6" s="215">
        <f>'[1]Sheet2'!C7/10000</f>
        <v>201.9876</v>
      </c>
      <c r="D6" s="216">
        <f>ROUND('[1]Sheet2'!$E7,1)</f>
        <v>-5.6</v>
      </c>
      <c r="E6" s="16"/>
    </row>
    <row r="7" spans="1:5" ht="26.25" customHeight="1">
      <c r="A7" s="213" t="s">
        <v>166</v>
      </c>
      <c r="B7" s="214">
        <f>'[1]Sheet2'!B8/10000</f>
        <v>3.5115</v>
      </c>
      <c r="C7" s="215">
        <f>'[1]Sheet2'!C8/10000</f>
        <v>36.0999</v>
      </c>
      <c r="D7" s="216">
        <f>ROUND('[1]Sheet2'!$E8,1)</f>
        <v>-4.2</v>
      </c>
      <c r="E7" s="16"/>
    </row>
    <row r="8" spans="1:5" ht="26.25" customHeight="1">
      <c r="A8" s="209" t="s">
        <v>204</v>
      </c>
      <c r="B8" s="214">
        <f>'[1]Sheet2'!B9/10000</f>
        <v>10.3698</v>
      </c>
      <c r="C8" s="215">
        <f>'[1]Sheet2'!C9/10000</f>
        <v>99.979</v>
      </c>
      <c r="D8" s="216">
        <f>ROUND('[1]Sheet2'!$E9,1)</f>
        <v>-6.7</v>
      </c>
      <c r="E8" s="16"/>
    </row>
    <row r="9" spans="1:5" ht="26.25" customHeight="1">
      <c r="A9" s="213" t="s">
        <v>165</v>
      </c>
      <c r="B9" s="214">
        <f>'[1]Sheet2'!B10/10000</f>
        <v>7.0009</v>
      </c>
      <c r="C9" s="215">
        <f>'[1]Sheet2'!C10/10000</f>
        <v>65.0863</v>
      </c>
      <c r="D9" s="216">
        <f>ROUND('[1]Sheet2'!$E10,1)</f>
        <v>-8</v>
      </c>
      <c r="E9" s="16"/>
    </row>
    <row r="10" spans="1:5" ht="26.25" customHeight="1">
      <c r="A10" s="217" t="s">
        <v>322</v>
      </c>
      <c r="B10" s="214">
        <f>'[1]Sheet2'!B11/10000</f>
        <v>12.5482</v>
      </c>
      <c r="C10" s="215">
        <f>'[1]Sheet2'!C11/10000</f>
        <v>125.5666</v>
      </c>
      <c r="D10" s="216">
        <f>ROUND('[1]Sheet2'!$E11,1)</f>
        <v>-3.9</v>
      </c>
      <c r="E10" s="16"/>
    </row>
    <row r="11" spans="1:5" s="1" customFormat="1" ht="26.25" customHeight="1">
      <c r="A11" s="218" t="s">
        <v>302</v>
      </c>
      <c r="B11" s="219">
        <f>'[1]Sheet2'!B12/10000</f>
        <v>45.4229</v>
      </c>
      <c r="C11" s="220">
        <f>'[1]Sheet2'!C12/10000</f>
        <v>376.3501</v>
      </c>
      <c r="D11" s="221">
        <f>ROUND('[1]Sheet2'!$E12,1)</f>
        <v>-15</v>
      </c>
      <c r="E11" s="16"/>
    </row>
    <row r="12" spans="1:4" ht="26.25" customHeight="1">
      <c r="A12" s="171" t="s">
        <v>167</v>
      </c>
      <c r="B12" s="222" t="s">
        <v>168</v>
      </c>
      <c r="C12" s="223" t="s">
        <v>169</v>
      </c>
      <c r="D12" s="224" t="s">
        <v>170</v>
      </c>
    </row>
    <row r="13" spans="1:5" ht="26.25" customHeight="1">
      <c r="A13" s="225" t="s">
        <v>171</v>
      </c>
      <c r="B13" s="226">
        <f>'[2]Sheet1'!$C6/10000</f>
        <v>3054.8593541287</v>
      </c>
      <c r="C13" s="227">
        <f>'[2]Sheet1'!D6/10000</f>
        <v>2759.0030010126</v>
      </c>
      <c r="D13" s="228">
        <f>'[2]Sheet1'!$F$6</f>
        <v>8.525687625279943</v>
      </c>
      <c r="E13" s="99"/>
    </row>
    <row r="14" spans="1:4" ht="26.25" customHeight="1">
      <c r="A14" s="213" t="s">
        <v>172</v>
      </c>
      <c r="B14" s="214">
        <f>'[2]Sheet1'!$C7/10000</f>
        <v>1913.4786162836</v>
      </c>
      <c r="C14" s="215">
        <f>'[2]Sheet1'!D7/10000</f>
        <v>1689.4621799782</v>
      </c>
      <c r="D14" s="216">
        <f>ROUND('[2]Sheet1'!F7,1)</f>
        <v>13.2</v>
      </c>
    </row>
    <row r="15" spans="1:4" ht="26.25" customHeight="1">
      <c r="A15" s="213" t="s">
        <v>173</v>
      </c>
      <c r="B15" s="214">
        <f>'[2]Sheet1'!$C8/10000</f>
        <v>587.3367168862001</v>
      </c>
      <c r="C15" s="215">
        <f>'[2]Sheet1'!D8/10000</f>
        <v>538.9620655669</v>
      </c>
      <c r="D15" s="216">
        <f>ROUND('[2]Sheet1'!F8,1)</f>
        <v>1.7</v>
      </c>
    </row>
    <row r="16" spans="1:4" ht="26.25" customHeight="1">
      <c r="A16" s="213" t="s">
        <v>200</v>
      </c>
      <c r="B16" s="214">
        <f>'[2]Sheet1'!$C9/10000</f>
        <v>61.4667221517</v>
      </c>
      <c r="C16" s="215">
        <f>'[2]Sheet1'!D9/10000</f>
        <v>75.5148196451</v>
      </c>
      <c r="D16" s="216">
        <f>ROUND('[2]Sheet1'!F9,1)</f>
        <v>-28.5</v>
      </c>
    </row>
    <row r="17" spans="1:4" ht="26.25" customHeight="1">
      <c r="A17" s="213" t="s">
        <v>201</v>
      </c>
      <c r="B17" s="214">
        <f>'[2]Sheet1'!$C10/10000</f>
        <v>470.7322899244</v>
      </c>
      <c r="C17" s="215">
        <f>'[2]Sheet1'!D10/10000</f>
        <v>453.50797989959995</v>
      </c>
      <c r="D17" s="216">
        <f>ROUND('[2]Sheet1'!F10,1)</f>
        <v>2.4</v>
      </c>
    </row>
    <row r="18" spans="1:4" ht="26.25" customHeight="1">
      <c r="A18" s="213" t="s">
        <v>174</v>
      </c>
      <c r="B18" s="214">
        <f>'[2]Sheet1'!$C11/10000</f>
        <v>20.7962617696</v>
      </c>
      <c r="C18" s="215">
        <f>'[2]Sheet1'!D11/10000</f>
        <v>0.5781746912000001</v>
      </c>
      <c r="D18" s="216">
        <f>ROUND('[2]Sheet1'!F11,1)</f>
        <v>3597.1</v>
      </c>
    </row>
    <row r="19" spans="1:6" ht="26.25" customHeight="1">
      <c r="A19" s="209" t="s">
        <v>175</v>
      </c>
      <c r="B19" s="226">
        <f>'[2]Sheet1'!$C12/10000</f>
        <v>2359.9124537909</v>
      </c>
      <c r="C19" s="227">
        <f>'[2]Sheet1'!D12/10000</f>
        <v>1993.7972825663</v>
      </c>
      <c r="D19" s="228">
        <f>ROUND('[2]Sheet1'!F12,1)</f>
        <v>21.6</v>
      </c>
      <c r="E19" s="100"/>
      <c r="F19" s="100"/>
    </row>
    <row r="20" spans="1:4" ht="26.25" customHeight="1">
      <c r="A20" s="213" t="s">
        <v>307</v>
      </c>
      <c r="B20" s="214">
        <f>'[2]Sheet1'!$C13/10000</f>
        <v>526.560358712</v>
      </c>
      <c r="C20" s="215">
        <f>'[2]Sheet1'!D13/10000</f>
        <v>444.25214661250004</v>
      </c>
      <c r="D20" s="216">
        <f>ROUND('[2]Sheet1'!F13,1)</f>
        <v>20.2</v>
      </c>
    </row>
    <row r="21" spans="1:5" ht="26.25" customHeight="1">
      <c r="A21" s="229" t="s">
        <v>308</v>
      </c>
      <c r="B21" s="219">
        <f>'[2]Sheet1'!$C14/10000</f>
        <v>1788.4956472208</v>
      </c>
      <c r="C21" s="220">
        <f>'[2]Sheet1'!D14/10000</f>
        <v>1517.443538561</v>
      </c>
      <c r="D21" s="221">
        <f>ROUND('[2]Sheet1'!F14,1)</f>
        <v>21.1</v>
      </c>
      <c r="E21" s="100"/>
    </row>
    <row r="22" spans="1:4" ht="17.25">
      <c r="A22" s="11" t="s">
        <v>176</v>
      </c>
      <c r="B22" s="14"/>
      <c r="C22" s="14"/>
      <c r="D22" s="1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N11" sqref="N11"/>
    </sheetView>
  </sheetViews>
  <sheetFormatPr defaultColWidth="8.00390625" defaultRowHeight="14.25"/>
  <cols>
    <col min="1" max="1" width="33.25390625" style="70" customWidth="1"/>
    <col min="2" max="2" width="15.50390625" style="70" customWidth="1"/>
    <col min="3" max="4" width="11.50390625" style="70" customWidth="1"/>
    <col min="5" max="5" width="8.25390625" style="77" bestFit="1" customWidth="1"/>
    <col min="6" max="16384" width="8.00390625" style="70" customWidth="1"/>
  </cols>
  <sheetData>
    <row r="1" spans="1:4" ht="24.75">
      <c r="A1" s="352" t="s">
        <v>177</v>
      </c>
      <c r="B1" s="352"/>
      <c r="C1" s="352"/>
      <c r="D1" s="352"/>
    </row>
    <row r="3" spans="1:4" ht="17.25">
      <c r="A3" s="8"/>
      <c r="B3" s="357" t="s">
        <v>178</v>
      </c>
      <c r="C3" s="357"/>
      <c r="D3" s="357"/>
    </row>
    <row r="4" spans="1:5" s="6" customFormat="1" ht="35.25">
      <c r="A4" s="230" t="s">
        <v>179</v>
      </c>
      <c r="B4" s="231" t="s">
        <v>180</v>
      </c>
      <c r="C4" s="232" t="s">
        <v>181</v>
      </c>
      <c r="D4" s="233" t="s">
        <v>182</v>
      </c>
      <c r="E4" s="9"/>
    </row>
    <row r="5" spans="1:6" s="7" customFormat="1" ht="26.25" customHeight="1">
      <c r="A5" s="234" t="s">
        <v>202</v>
      </c>
      <c r="B5" s="235">
        <f>'[9]CPI (2)'!$B$9</f>
        <v>99.80559484</v>
      </c>
      <c r="C5" s="236">
        <f>'[9]CPI (2)'!$C$9</f>
        <v>100.45409221</v>
      </c>
      <c r="D5" s="237">
        <f>'[9]CPI (2)'!$D$9</f>
        <v>102.67048866</v>
      </c>
      <c r="E5" s="10"/>
      <c r="F5" s="10"/>
    </row>
    <row r="6" spans="1:5" s="7" customFormat="1" ht="26.25" customHeight="1">
      <c r="A6" s="101" t="s">
        <v>192</v>
      </c>
      <c r="B6" s="238">
        <f>'[9]CPI (2)'!$B$10</f>
        <v>99.53317754</v>
      </c>
      <c r="C6" s="239">
        <f>'[9]CPI (2)'!$C$10</f>
        <v>103.44956824</v>
      </c>
      <c r="D6" s="240">
        <f>'[9]CPI (2)'!$D$10</f>
        <v>110.09750514</v>
      </c>
      <c r="E6" s="10"/>
    </row>
    <row r="7" spans="1:5" s="7" customFormat="1" ht="26.25" customHeight="1">
      <c r="A7" s="101" t="s">
        <v>193</v>
      </c>
      <c r="B7" s="241">
        <f>'[9]CPI (2)'!$B18</f>
        <v>100</v>
      </c>
      <c r="C7" s="242">
        <f>'[9]CPI (2)'!$C18</f>
        <v>99.7528816</v>
      </c>
      <c r="D7" s="96">
        <f>'[9]CPI (2)'!$D18</f>
        <v>99.82412401</v>
      </c>
      <c r="E7" s="10"/>
    </row>
    <row r="8" spans="1:5" s="7" customFormat="1" ht="26.25" customHeight="1">
      <c r="A8" s="101" t="s">
        <v>323</v>
      </c>
      <c r="B8" s="241">
        <f>'[9]CPI (2)'!$B19</f>
        <v>100</v>
      </c>
      <c r="C8" s="242">
        <f>'[9]CPI (2)'!$C19</f>
        <v>97.207122</v>
      </c>
      <c r="D8" s="96">
        <f>'[9]CPI (2)'!$D19</f>
        <v>98.1204154</v>
      </c>
      <c r="E8" s="10"/>
    </row>
    <row r="9" spans="1:5" s="7" customFormat="1" ht="26.25" customHeight="1">
      <c r="A9" s="101" t="s">
        <v>324</v>
      </c>
      <c r="B9" s="241">
        <f>'[9]CPI (2)'!$B20</f>
        <v>100</v>
      </c>
      <c r="C9" s="242">
        <f>'[9]CPI (2)'!$C20</f>
        <v>100.37393888</v>
      </c>
      <c r="D9" s="96">
        <f>'[9]CPI (2)'!$D20</f>
        <v>99.88391693</v>
      </c>
      <c r="E9" s="10"/>
    </row>
    <row r="10" spans="1:5" s="7" customFormat="1" ht="26.25" customHeight="1">
      <c r="A10" s="101" t="s">
        <v>325</v>
      </c>
      <c r="B10" s="241">
        <f>'[9]CPI (2)'!$B21</f>
        <v>99.8672077</v>
      </c>
      <c r="C10" s="242">
        <f>'[9]CPI (2)'!$C21</f>
        <v>97.03694913</v>
      </c>
      <c r="D10" s="96">
        <f>'[9]CPI (2)'!$D21</f>
        <v>97.01790272</v>
      </c>
      <c r="E10" s="10"/>
    </row>
    <row r="11" spans="1:5" s="7" customFormat="1" ht="26.25" customHeight="1">
      <c r="A11" s="101" t="s">
        <v>326</v>
      </c>
      <c r="B11" s="241">
        <f>'[9]CPI (2)'!$B22</f>
        <v>100.3723054</v>
      </c>
      <c r="C11" s="242">
        <f>'[9]CPI (2)'!$C22</f>
        <v>100.1160907</v>
      </c>
      <c r="D11" s="96">
        <f>'[9]CPI (2)'!$D22</f>
        <v>100.90229426</v>
      </c>
      <c r="E11" s="10"/>
    </row>
    <row r="12" spans="1:5" s="7" customFormat="1" ht="26.25" customHeight="1">
      <c r="A12" s="101" t="s">
        <v>327</v>
      </c>
      <c r="B12" s="241">
        <f>'[9]CPI (2)'!$B23</f>
        <v>99.6393567</v>
      </c>
      <c r="C12" s="242">
        <f>'[9]CPI (2)'!$C23</f>
        <v>101.92503911</v>
      </c>
      <c r="D12" s="96">
        <f>'[9]CPI (2)'!$D23</f>
        <v>101.76265413</v>
      </c>
      <c r="E12" s="10"/>
    </row>
    <row r="13" spans="1:5" s="7" customFormat="1" ht="26.25" customHeight="1">
      <c r="A13" s="101" t="s">
        <v>328</v>
      </c>
      <c r="B13" s="241">
        <f>'[9]CPI (2)'!$B24</f>
        <v>98.49826612</v>
      </c>
      <c r="C13" s="242">
        <f>'[9]CPI (2)'!$C24</f>
        <v>104.05133616</v>
      </c>
      <c r="D13" s="96">
        <f>'[9]CPI (2)'!$D24</f>
        <v>104.93582882</v>
      </c>
      <c r="E13" s="10"/>
    </row>
    <row r="14" spans="1:5" s="7" customFormat="1" ht="26.25" customHeight="1">
      <c r="A14" s="243" t="s">
        <v>183</v>
      </c>
      <c r="B14" s="244">
        <f>'[9]CPI (2)'!$B25</f>
        <v>99.64847786</v>
      </c>
      <c r="C14" s="245">
        <f>'[9]CPI (2)'!$C25</f>
        <v>100.01155215</v>
      </c>
      <c r="D14" s="98">
        <f>'[9]CPI (2)'!$D25</f>
        <v>101.92424602</v>
      </c>
      <c r="E14" s="10"/>
    </row>
    <row r="15" ht="15.75">
      <c r="A15" s="11" t="s">
        <v>184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L25" sqref="L25"/>
    </sheetView>
  </sheetViews>
  <sheetFormatPr defaultColWidth="9.00390625" defaultRowHeight="14.25"/>
  <cols>
    <col min="1" max="1" width="25.50390625" style="53" bestFit="1" customWidth="1"/>
    <col min="2" max="3" width="8.875" style="53" customWidth="1"/>
    <col min="4" max="4" width="12.625" style="53" customWidth="1"/>
    <col min="5" max="16384" width="8.875" style="53" customWidth="1"/>
  </cols>
  <sheetData>
    <row r="2" spans="1:4" ht="19.5" customHeight="1">
      <c r="A2" s="338" t="s">
        <v>275</v>
      </c>
      <c r="B2" s="338"/>
      <c r="C2" s="338"/>
      <c r="D2" s="338"/>
    </row>
    <row r="4" spans="1:4" ht="15.75">
      <c r="A4" s="358" t="s">
        <v>276</v>
      </c>
      <c r="B4" s="359" t="s">
        <v>261</v>
      </c>
      <c r="C4" s="359" t="s">
        <v>359</v>
      </c>
      <c r="D4" s="360"/>
    </row>
    <row r="5" spans="1:4" ht="15.75">
      <c r="A5" s="358"/>
      <c r="B5" s="359"/>
      <c r="C5" s="116" t="s">
        <v>291</v>
      </c>
      <c r="D5" s="246" t="s">
        <v>290</v>
      </c>
    </row>
    <row r="6" spans="1:4" ht="15.75">
      <c r="A6" s="111" t="s">
        <v>277</v>
      </c>
      <c r="B6" s="116" t="s">
        <v>286</v>
      </c>
      <c r="C6" s="117">
        <f>'[10]Sheet1'!$C$6</f>
        <v>35822</v>
      </c>
      <c r="D6" s="247">
        <v>7.6</v>
      </c>
    </row>
    <row r="7" spans="1:4" ht="15.75">
      <c r="A7" s="115" t="s">
        <v>288</v>
      </c>
      <c r="B7" s="116" t="s">
        <v>286</v>
      </c>
      <c r="C7" s="117">
        <f>'[10]Sheet1'!$C$3</f>
        <v>9899</v>
      </c>
      <c r="D7" s="247">
        <v>14.9</v>
      </c>
    </row>
    <row r="8" spans="1:4" ht="15.75">
      <c r="A8" s="115" t="s">
        <v>287</v>
      </c>
      <c r="B8" s="116" t="s">
        <v>286</v>
      </c>
      <c r="C8" s="117">
        <v>18</v>
      </c>
      <c r="D8" s="113">
        <v>-33.3</v>
      </c>
    </row>
    <row r="9" spans="1:4" ht="15.75">
      <c r="A9" s="115" t="s">
        <v>278</v>
      </c>
      <c r="B9" s="116" t="s">
        <v>286</v>
      </c>
      <c r="C9" s="117">
        <f>'[10]Sheet1'!$C$5</f>
        <v>25905</v>
      </c>
      <c r="D9" s="247">
        <v>5.2</v>
      </c>
    </row>
    <row r="10" spans="1:4" ht="15.75">
      <c r="A10" s="111" t="s">
        <v>279</v>
      </c>
      <c r="B10" s="116" t="s">
        <v>286</v>
      </c>
      <c r="C10" s="117">
        <v>3910</v>
      </c>
      <c r="D10" s="118">
        <v>13.3</v>
      </c>
    </row>
    <row r="11" spans="1:4" ht="15.75">
      <c r="A11" s="115" t="s">
        <v>280</v>
      </c>
      <c r="B11" s="116" t="s">
        <v>286</v>
      </c>
      <c r="C11" s="117">
        <v>1489</v>
      </c>
      <c r="D11" s="118">
        <v>11.8</v>
      </c>
    </row>
    <row r="12" spans="1:4" ht="15.75">
      <c r="A12" s="115" t="s">
        <v>281</v>
      </c>
      <c r="B12" s="116" t="s">
        <v>286</v>
      </c>
      <c r="C12" s="117">
        <v>891</v>
      </c>
      <c r="D12" s="118">
        <v>18.8</v>
      </c>
    </row>
    <row r="13" spans="1:4" ht="15.75">
      <c r="A13" s="115" t="s">
        <v>282</v>
      </c>
      <c r="B13" s="116" t="s">
        <v>286</v>
      </c>
      <c r="C13" s="117">
        <v>775</v>
      </c>
      <c r="D13" s="118">
        <v>27</v>
      </c>
    </row>
    <row r="14" spans="1:4" ht="15.75">
      <c r="A14" s="115" t="s">
        <v>283</v>
      </c>
      <c r="B14" s="116" t="s">
        <v>286</v>
      </c>
      <c r="C14" s="117">
        <v>313</v>
      </c>
      <c r="D14" s="118">
        <v>-3.7</v>
      </c>
    </row>
    <row r="15" spans="1:4" ht="15.75">
      <c r="A15" s="115" t="s">
        <v>284</v>
      </c>
      <c r="B15" s="116" t="s">
        <v>286</v>
      </c>
      <c r="C15" s="117">
        <v>442</v>
      </c>
      <c r="D15" s="118">
        <v>1.8</v>
      </c>
    </row>
    <row r="16" spans="1:4" ht="15.75">
      <c r="A16" s="111" t="s">
        <v>285</v>
      </c>
      <c r="B16" s="116" t="s">
        <v>286</v>
      </c>
      <c r="C16" s="117">
        <v>219</v>
      </c>
      <c r="D16" s="118">
        <v>8.4</v>
      </c>
    </row>
    <row r="17" spans="1:4" ht="15.75">
      <c r="A17" s="115" t="s">
        <v>280</v>
      </c>
      <c r="B17" s="116" t="s">
        <v>286</v>
      </c>
      <c r="C17" s="117">
        <v>93</v>
      </c>
      <c r="D17" s="118">
        <v>47.6</v>
      </c>
    </row>
    <row r="18" spans="1:4" ht="15.75">
      <c r="A18" s="115" t="s">
        <v>281</v>
      </c>
      <c r="B18" s="116" t="s">
        <v>286</v>
      </c>
      <c r="C18" s="117">
        <v>39</v>
      </c>
      <c r="D18" s="118">
        <v>-11.4</v>
      </c>
    </row>
    <row r="19" spans="1:4" ht="15.75">
      <c r="A19" s="115" t="s">
        <v>282</v>
      </c>
      <c r="B19" s="116" t="s">
        <v>286</v>
      </c>
      <c r="C19" s="117">
        <v>40</v>
      </c>
      <c r="D19" s="118">
        <v>42.9</v>
      </c>
    </row>
    <row r="20" spans="1:4" ht="15.75">
      <c r="A20" s="115" t="s">
        <v>283</v>
      </c>
      <c r="B20" s="116" t="s">
        <v>286</v>
      </c>
      <c r="C20" s="117">
        <v>15</v>
      </c>
      <c r="D20" s="118">
        <v>-31.8</v>
      </c>
    </row>
    <row r="21" spans="1:4" ht="15.75">
      <c r="A21" s="115" t="s">
        <v>284</v>
      </c>
      <c r="B21" s="116" t="s">
        <v>286</v>
      </c>
      <c r="C21" s="117">
        <v>32</v>
      </c>
      <c r="D21" s="118">
        <v>-28.9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S6" sqref="S6"/>
    </sheetView>
  </sheetViews>
  <sheetFormatPr defaultColWidth="9.00390625" defaultRowHeight="14.25"/>
  <cols>
    <col min="1" max="1" width="19.375" style="70" customWidth="1"/>
    <col min="2" max="2" width="9.50390625" style="70" bestFit="1" customWidth="1"/>
    <col min="3" max="6" width="9.00390625" style="70" bestFit="1" customWidth="1"/>
    <col min="7" max="7" width="9.00390625" style="70" customWidth="1"/>
    <col min="8" max="8" width="9.00390625" style="70" bestFit="1" customWidth="1"/>
    <col min="9" max="9" width="9.00390625" style="70" customWidth="1"/>
    <col min="10" max="10" width="9.00390625" style="70" bestFit="1" customWidth="1"/>
    <col min="11" max="11" width="9.00390625" style="70" customWidth="1"/>
    <col min="12" max="12" width="9.00390625" style="70" bestFit="1" customWidth="1"/>
    <col min="13" max="13" width="9.00390625" style="70" customWidth="1"/>
    <col min="14" max="14" width="9.00390625" style="70" bestFit="1" customWidth="1"/>
    <col min="15" max="15" width="9.00390625" style="70" customWidth="1"/>
    <col min="16" max="16" width="9.00390625" style="70" bestFit="1" customWidth="1"/>
    <col min="17" max="16384" width="8.875" style="70" customWidth="1"/>
  </cols>
  <sheetData>
    <row r="1" spans="1:16" ht="22.5">
      <c r="A1" s="361" t="s">
        <v>366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3" ht="15.7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7" ht="24" customHeight="1">
      <c r="A3" s="362"/>
      <c r="B3" s="364" t="s">
        <v>360</v>
      </c>
      <c r="C3" s="365"/>
      <c r="D3" s="365"/>
      <c r="E3" s="366"/>
      <c r="F3" s="364" t="s">
        <v>241</v>
      </c>
      <c r="G3" s="365"/>
      <c r="H3" s="365"/>
      <c r="I3" s="366"/>
      <c r="J3" s="364" t="s">
        <v>242</v>
      </c>
      <c r="K3" s="365"/>
      <c r="L3" s="365"/>
      <c r="M3" s="366"/>
      <c r="N3" s="367" t="s">
        <v>243</v>
      </c>
      <c r="O3" s="367"/>
      <c r="P3" s="367"/>
      <c r="Q3" s="367"/>
    </row>
    <row r="4" spans="1:17" ht="25.5" customHeight="1">
      <c r="A4" s="363"/>
      <c r="B4" s="116" t="s">
        <v>244</v>
      </c>
      <c r="C4" s="297" t="s">
        <v>361</v>
      </c>
      <c r="D4" s="116" t="s">
        <v>245</v>
      </c>
      <c r="E4" s="246" t="s">
        <v>361</v>
      </c>
      <c r="F4" s="116" t="s">
        <v>244</v>
      </c>
      <c r="G4" s="297" t="s">
        <v>361</v>
      </c>
      <c r="H4" s="116" t="s">
        <v>245</v>
      </c>
      <c r="I4" s="297" t="s">
        <v>361</v>
      </c>
      <c r="J4" s="116" t="s">
        <v>244</v>
      </c>
      <c r="K4" s="297" t="s">
        <v>361</v>
      </c>
      <c r="L4" s="116" t="s">
        <v>245</v>
      </c>
      <c r="M4" s="297" t="s">
        <v>361</v>
      </c>
      <c r="N4" s="116" t="s">
        <v>244</v>
      </c>
      <c r="O4" s="297" t="s">
        <v>361</v>
      </c>
      <c r="P4" s="246" t="s">
        <v>245</v>
      </c>
      <c r="Q4" s="297" t="s">
        <v>361</v>
      </c>
    </row>
    <row r="5" spans="1:17" ht="15.75" thickBot="1">
      <c r="A5" s="287" t="s">
        <v>362</v>
      </c>
      <c r="B5" s="248">
        <v>2791.2499</v>
      </c>
      <c r="C5" s="249" t="s">
        <v>363</v>
      </c>
      <c r="D5" s="207">
        <v>2.8</v>
      </c>
      <c r="E5" s="298" t="s">
        <v>363</v>
      </c>
      <c r="F5" s="248">
        <v>261.7761</v>
      </c>
      <c r="G5" s="249" t="s">
        <v>363</v>
      </c>
      <c r="H5" s="207">
        <v>3.3</v>
      </c>
      <c r="I5" s="249" t="s">
        <v>363</v>
      </c>
      <c r="J5" s="286">
        <v>1129.7432</v>
      </c>
      <c r="K5" s="249" t="s">
        <v>363</v>
      </c>
      <c r="L5" s="207">
        <v>3.4</v>
      </c>
      <c r="M5" s="249" t="s">
        <v>363</v>
      </c>
      <c r="N5" s="286">
        <v>1399.7306</v>
      </c>
      <c r="O5" s="249" t="s">
        <v>363</v>
      </c>
      <c r="P5" s="299">
        <v>2.3</v>
      </c>
      <c r="Q5" s="249" t="s">
        <v>363</v>
      </c>
    </row>
    <row r="6" spans="1:17" ht="15.75">
      <c r="A6" s="250" t="s">
        <v>246</v>
      </c>
      <c r="B6" s="282">
        <v>520.4479756578966</v>
      </c>
      <c r="C6" s="285">
        <f>RANK(B6,($B$6:$B$7,$B$9:$B$19))</f>
        <v>1</v>
      </c>
      <c r="D6" s="251">
        <v>3.2</v>
      </c>
      <c r="E6" s="300">
        <f>RANK(D6,($D$6:$D$7,$D$9:$D$19))</f>
        <v>6</v>
      </c>
      <c r="F6" s="282">
        <v>3.5927367138094835</v>
      </c>
      <c r="G6" s="296">
        <f>RANK(F6,($F$6:$F$7,$F$9:$F$19),0)</f>
        <v>11</v>
      </c>
      <c r="H6" s="251">
        <v>-0.4</v>
      </c>
      <c r="I6" s="285">
        <f>RANK(H6,($H$6:$H$7,$H$9:$H$18))</f>
        <v>11</v>
      </c>
      <c r="J6" s="301">
        <v>122.18016334430799</v>
      </c>
      <c r="K6" s="285">
        <f>RANK(J6,($J$6:$J$7,$J$9:$J$19))</f>
        <v>3</v>
      </c>
      <c r="L6" s="251">
        <v>4.9</v>
      </c>
      <c r="M6" s="285">
        <f>RANK(L6,($L$6:$L$7,$L$9:$L$19),0)</f>
        <v>4</v>
      </c>
      <c r="N6" s="301">
        <v>394.6750755997791</v>
      </c>
      <c r="O6" s="285">
        <f>RANK(N6,($N$6:$N$7,$N$9:$N$19),0)</f>
        <v>1</v>
      </c>
      <c r="P6" s="302">
        <v>2.8</v>
      </c>
      <c r="Q6" s="303">
        <f>RANK(P6,($P$6:$P$7,$P$9:$P$19),0)</f>
        <v>6</v>
      </c>
    </row>
    <row r="7" spans="1:17" ht="15.75">
      <c r="A7" s="252" t="s">
        <v>247</v>
      </c>
      <c r="B7" s="253">
        <v>228.0239062827279</v>
      </c>
      <c r="C7" s="283">
        <f>RANK(B7,($B$6:$B$7,$B$9:$B$19))</f>
        <v>7</v>
      </c>
      <c r="D7" s="254">
        <v>0.6</v>
      </c>
      <c r="E7" s="304">
        <f>RANK(D7,($D$6:$D$7,$D$9:$D$19))</f>
        <v>13</v>
      </c>
      <c r="F7" s="253">
        <v>6.595460727684357</v>
      </c>
      <c r="G7" s="305">
        <f>RANK(F7,($F$6:$F$7,$F$9:$F$19),0)</f>
        <v>9</v>
      </c>
      <c r="H7" s="302">
        <v>3.2</v>
      </c>
      <c r="I7" s="306">
        <f>RANK(H7,($H$6:$H$7,$H$9:$H$18))</f>
        <v>6</v>
      </c>
      <c r="J7" s="307">
        <v>152.2870487970203</v>
      </c>
      <c r="K7" s="306">
        <f>RANK(J7,($J$6:$J$7,$J$9:$J$19))</f>
        <v>1</v>
      </c>
      <c r="L7" s="302">
        <v>1.1</v>
      </c>
      <c r="M7" s="306">
        <f>RANK(L7,($L$6:$L$7,$L$9:$L$19),0)</f>
        <v>13</v>
      </c>
      <c r="N7" s="307">
        <v>69.14139675802323</v>
      </c>
      <c r="O7" s="308">
        <f>RANK(N7,($N$6:$N$7,$N$9:$N$19),0)</f>
        <v>10</v>
      </c>
      <c r="P7" s="206">
        <v>-0.6</v>
      </c>
      <c r="Q7" s="309">
        <f>RANK(P7,($P$6:$P$7,$P$9:$P$19),0)</f>
        <v>13</v>
      </c>
    </row>
    <row r="8" spans="1:17" ht="15.75">
      <c r="A8" s="252" t="s">
        <v>364</v>
      </c>
      <c r="B8" s="253">
        <v>126.24</v>
      </c>
      <c r="C8" s="283" t="s">
        <v>248</v>
      </c>
      <c r="D8" s="254">
        <v>4.9</v>
      </c>
      <c r="E8" s="304" t="s">
        <v>248</v>
      </c>
      <c r="F8" s="253">
        <v>6.6</v>
      </c>
      <c r="G8" s="116" t="s">
        <v>363</v>
      </c>
      <c r="H8" s="206">
        <v>3.2</v>
      </c>
      <c r="I8" s="206" t="s">
        <v>363</v>
      </c>
      <c r="J8" s="310">
        <v>50.4999</v>
      </c>
      <c r="K8" s="206" t="s">
        <v>363</v>
      </c>
      <c r="L8" s="206">
        <v>12.9</v>
      </c>
      <c r="M8" s="206" t="s">
        <v>363</v>
      </c>
      <c r="N8" s="310">
        <v>69.14</v>
      </c>
      <c r="O8" s="283" t="s">
        <v>363</v>
      </c>
      <c r="P8" s="206">
        <v>-0.6</v>
      </c>
      <c r="Q8" s="311" t="s">
        <v>363</v>
      </c>
    </row>
    <row r="9" spans="1:17" ht="15.75">
      <c r="A9" s="255" t="s">
        <v>249</v>
      </c>
      <c r="B9" s="248">
        <v>115.57023518048585</v>
      </c>
      <c r="C9" s="284">
        <f>RANK(B9,($B$6:$B$7,$B$9:$B$19))</f>
        <v>10</v>
      </c>
      <c r="D9" s="312">
        <v>2.9</v>
      </c>
      <c r="E9" s="313">
        <f>RANK(D9,($D$6:$D$7,$D$9:$D$19))</f>
        <v>7</v>
      </c>
      <c r="F9" s="248">
        <v>18.562782405940784</v>
      </c>
      <c r="G9" s="314">
        <f>RANK(F9,($F$6:$F$7,$F$9:$F$19),0)</f>
        <v>7</v>
      </c>
      <c r="H9" s="315">
        <v>3.3</v>
      </c>
      <c r="I9" s="316">
        <f>RANK(H9,($H$6:$H$7,$H$9:$H$18))</f>
        <v>5</v>
      </c>
      <c r="J9" s="317">
        <v>38.76393344178168</v>
      </c>
      <c r="K9" s="316">
        <f>RANK(J9,($J$6:$J$7,$J$9:$J$19))</f>
        <v>11</v>
      </c>
      <c r="L9" s="315">
        <v>3.1</v>
      </c>
      <c r="M9" s="316">
        <f>RANK(L9,($L$6:$L$7,$L$9:$L$19),0)</f>
        <v>7</v>
      </c>
      <c r="N9" s="317">
        <v>58.2435193327634</v>
      </c>
      <c r="O9" s="318">
        <f>RANK(N9,($N$6:$N$7,$N$9:$N$19),0)</f>
        <v>11</v>
      </c>
      <c r="P9" s="206">
        <v>2.6</v>
      </c>
      <c r="Q9" s="309">
        <f>RANK(P9,($P$6:$P$7,$P$9:$P$19),0)</f>
        <v>8</v>
      </c>
    </row>
    <row r="10" spans="1:17" ht="15.75" customHeight="1">
      <c r="A10" s="252" t="s">
        <v>254</v>
      </c>
      <c r="B10" s="253">
        <v>261.4854762711423</v>
      </c>
      <c r="C10" s="283">
        <f>RANK(B10,($B$6:$B$7,$B$9:$B$19))</f>
        <v>3</v>
      </c>
      <c r="D10" s="254">
        <v>2.1</v>
      </c>
      <c r="E10" s="304">
        <f>RANK(D10,($D$6:$D$7,$D$9:$D$19))</f>
        <v>12</v>
      </c>
      <c r="F10" s="253">
        <v>40.55602116559975</v>
      </c>
      <c r="G10" s="319">
        <f>RANK(F10,($F$6:$F$7,$F$9:$F$19),0)</f>
        <v>2</v>
      </c>
      <c r="H10" s="206">
        <v>3</v>
      </c>
      <c r="I10" s="284">
        <f>RANK(H10,($H$6:$H$7,$H$9:$H$18))</f>
        <v>9</v>
      </c>
      <c r="J10" s="310">
        <v>114.07314123713068</v>
      </c>
      <c r="K10" s="284">
        <f>RANK(J10,($J$6:$J$7,$J$9:$J$19))</f>
        <v>4</v>
      </c>
      <c r="L10" s="206">
        <v>2.3</v>
      </c>
      <c r="M10" s="284">
        <f>RANK(L10,($L$6:$L$7,$L$9:$L$19),0)</f>
        <v>9</v>
      </c>
      <c r="N10" s="310">
        <v>106.85631386841189</v>
      </c>
      <c r="O10" s="320">
        <f>RANK(N10,($N$6:$N$7,$N$9:$N$19),0)</f>
        <v>7</v>
      </c>
      <c r="P10" s="206">
        <v>1.7</v>
      </c>
      <c r="Q10" s="309">
        <f>RANK(P10,($P$6:$P$7,$P$9:$P$19),0)</f>
        <v>11</v>
      </c>
    </row>
    <row r="11" spans="1:17" ht="15.75">
      <c r="A11" s="252" t="s">
        <v>255</v>
      </c>
      <c r="B11" s="253">
        <v>249.83975983626004</v>
      </c>
      <c r="C11" s="283">
        <f>RANK(B11,($B$6:$B$7,$B$9:$B$19))</f>
        <v>4</v>
      </c>
      <c r="D11" s="254">
        <v>2.5</v>
      </c>
      <c r="E11" s="304">
        <f>RANK(D11,($D$6:$D$7,$D$9:$D$19))</f>
        <v>9</v>
      </c>
      <c r="F11" s="253">
        <v>49.581486177565225</v>
      </c>
      <c r="G11" s="319">
        <f>RANK(F11,($F$6:$F$7,$F$9:$F$19),0)</f>
        <v>1</v>
      </c>
      <c r="H11" s="206">
        <v>3.7</v>
      </c>
      <c r="I11" s="284">
        <f>RANK(H11,($H$6:$H$7,$H$9:$H$18))</f>
        <v>3</v>
      </c>
      <c r="J11" s="310">
        <v>90.54215115574601</v>
      </c>
      <c r="K11" s="284">
        <f>RANK(J11,($J$6:$J$7,$J$9:$J$19))</f>
        <v>7</v>
      </c>
      <c r="L11" s="206">
        <v>2.6</v>
      </c>
      <c r="M11" s="284">
        <f>RANK(L11,($L$6:$L$7,$L$9:$L$19),0)</f>
        <v>8</v>
      </c>
      <c r="N11" s="310">
        <v>109.71612250294883</v>
      </c>
      <c r="O11" s="320">
        <f>RANK(N11,($N$6:$N$7,$N$9:$N$19),0)</f>
        <v>4</v>
      </c>
      <c r="P11" s="206">
        <v>2</v>
      </c>
      <c r="Q11" s="309">
        <f>RANK(P11,($P$6:$P$7,$P$9:$P$19),0)</f>
        <v>10</v>
      </c>
    </row>
    <row r="12" spans="1:17" ht="15.75">
      <c r="A12" s="252" t="s">
        <v>256</v>
      </c>
      <c r="B12" s="253">
        <v>242.36578121691068</v>
      </c>
      <c r="C12" s="283">
        <f>RANK(B12,($B$6:$B$7,$B$9:$B$19))</f>
        <v>5</v>
      </c>
      <c r="D12" s="254">
        <v>2.3</v>
      </c>
      <c r="E12" s="304">
        <f>RANK(D12,($D$6:$D$7,$D$9:$D$19))</f>
        <v>11</v>
      </c>
      <c r="F12" s="253">
        <v>39.2509392570509</v>
      </c>
      <c r="G12" s="319">
        <f>RANK(F12,($F$6:$F$7,$F$9:$F$19),0)</f>
        <v>3</v>
      </c>
      <c r="H12" s="206">
        <v>3.1</v>
      </c>
      <c r="I12" s="284">
        <f>RANK(H12,($H$6:$H$7,$H$9:$H$18))</f>
        <v>7</v>
      </c>
      <c r="J12" s="310">
        <v>94.79791782037834</v>
      </c>
      <c r="K12" s="284">
        <f>RANK(J12,($J$6:$J$7,$J$9:$J$19))</f>
        <v>6</v>
      </c>
      <c r="L12" s="206">
        <v>2.1</v>
      </c>
      <c r="M12" s="284">
        <f>RANK(L12,($L$6:$L$7,$L$9:$L$19),0)</f>
        <v>10</v>
      </c>
      <c r="N12" s="310">
        <v>108.31692413948139</v>
      </c>
      <c r="O12" s="320">
        <f>RANK(N12,($N$6:$N$7,$N$9:$N$19),0)</f>
        <v>6</v>
      </c>
      <c r="P12" s="206">
        <v>2.2</v>
      </c>
      <c r="Q12" s="309">
        <f>RANK(P12,($P$6:$P$7,$P$9:$P$19),0)</f>
        <v>9</v>
      </c>
    </row>
    <row r="13" spans="1:17" ht="15.75">
      <c r="A13" s="252" t="s">
        <v>257</v>
      </c>
      <c r="B13" s="253">
        <v>234.76230902442072</v>
      </c>
      <c r="C13" s="283">
        <f>RANK(B13,($B$6:$B$7,$B$9:$B$19))</f>
        <v>6</v>
      </c>
      <c r="D13" s="254">
        <v>2.8</v>
      </c>
      <c r="E13" s="304">
        <f>RANK(D13,($D$6:$D$7,$D$9:$D$19))</f>
        <v>8</v>
      </c>
      <c r="F13" s="253">
        <v>36.28162877908886</v>
      </c>
      <c r="G13" s="319">
        <f>RANK(F13,($F$6:$F$7,$F$9:$F$19),0)</f>
        <v>4</v>
      </c>
      <c r="H13" s="206">
        <v>3.1</v>
      </c>
      <c r="I13" s="284">
        <f>RANK(H13,($H$6:$H$7,$H$9:$H$18))</f>
        <v>7</v>
      </c>
      <c r="J13" s="310">
        <v>90.04964751185724</v>
      </c>
      <c r="K13" s="284">
        <f>RANK(J13,($J$6:$J$7,$J$9:$J$19))</f>
        <v>8</v>
      </c>
      <c r="L13" s="206">
        <v>1.6</v>
      </c>
      <c r="M13" s="284">
        <f>RANK(L13,($L$6:$L$7,$L$9:$L$19),0)</f>
        <v>12</v>
      </c>
      <c r="N13" s="310">
        <v>108.4310327334746</v>
      </c>
      <c r="O13" s="320">
        <f>RANK(N13,($N$6:$N$7,$N$9:$N$19),0)</f>
        <v>5</v>
      </c>
      <c r="P13" s="206">
        <v>3.9</v>
      </c>
      <c r="Q13" s="309">
        <f>RANK(P13,($P$6:$P$7,$P$9:$P$19),0)</f>
        <v>4</v>
      </c>
    </row>
    <row r="14" spans="1:17" ht="15.75">
      <c r="A14" s="252" t="s">
        <v>258</v>
      </c>
      <c r="B14" s="253">
        <v>284.66649548354826</v>
      </c>
      <c r="C14" s="283">
        <f>RANK(B14,($B$6:$B$7,$B$9:$B$19))</f>
        <v>2</v>
      </c>
      <c r="D14" s="254">
        <v>4.4</v>
      </c>
      <c r="E14" s="304">
        <f>RANK(D14,($D$6:$D$7,$D$9:$D$19))</f>
        <v>4</v>
      </c>
      <c r="F14" s="253">
        <v>28.920880838523594</v>
      </c>
      <c r="G14" s="319">
        <f>RANK(F14,($F$6:$F$7,$F$9:$F$19),0)</f>
        <v>5</v>
      </c>
      <c r="H14" s="206">
        <v>4.3</v>
      </c>
      <c r="I14" s="284">
        <f>RANK(H14,($H$6:$H$7,$H$9:$H$18))</f>
        <v>2</v>
      </c>
      <c r="J14" s="310">
        <v>138.81815328900538</v>
      </c>
      <c r="K14" s="284">
        <f>RANK(J14,($J$6:$J$7,$J$9:$J$19))</f>
        <v>2</v>
      </c>
      <c r="L14" s="206">
        <v>4.8</v>
      </c>
      <c r="M14" s="284">
        <f>RANK(L14,($L$6:$L$7,$L$9:$L$19),0)</f>
        <v>5</v>
      </c>
      <c r="N14" s="310">
        <v>116.92746135601928</v>
      </c>
      <c r="O14" s="320">
        <f>RANK(N14,($N$6:$N$7,$N$9:$N$19),0)</f>
        <v>3</v>
      </c>
      <c r="P14" s="206">
        <v>4.1</v>
      </c>
      <c r="Q14" s="309">
        <f>RANK(P14,($P$6:$P$7,$P$9:$P$19),0)</f>
        <v>3</v>
      </c>
    </row>
    <row r="15" spans="1:17" ht="15.75">
      <c r="A15" s="252" t="s">
        <v>259</v>
      </c>
      <c r="B15" s="253">
        <v>201.35718495679257</v>
      </c>
      <c r="C15" s="283">
        <f>RANK(B15,($B$6:$B$7,$B$9:$B$19))</f>
        <v>9</v>
      </c>
      <c r="D15" s="254">
        <v>2.5</v>
      </c>
      <c r="E15" s="304">
        <f>RANK(D15,($D$6:$D$7,$D$9:$D$19))</f>
        <v>9</v>
      </c>
      <c r="F15" s="253">
        <v>24.6184484379572</v>
      </c>
      <c r="G15" s="319">
        <f>RANK(F15,($F$6:$F$7,$F$9:$F$19),0)</f>
        <v>6</v>
      </c>
      <c r="H15" s="206">
        <v>3.5</v>
      </c>
      <c r="I15" s="284">
        <f>RANK(H15,($H$6:$H$7,$H$9:$H$18))</f>
        <v>4</v>
      </c>
      <c r="J15" s="310">
        <v>95.54834375724951</v>
      </c>
      <c r="K15" s="284">
        <f>RANK(J15,($J$6:$J$7,$J$9:$J$19))</f>
        <v>5</v>
      </c>
      <c r="L15" s="206">
        <v>1.8</v>
      </c>
      <c r="M15" s="284">
        <f>RANK(L15,($L$6:$L$7,$L$9:$L$19),0)</f>
        <v>11</v>
      </c>
      <c r="N15" s="310">
        <v>81.19039276158587</v>
      </c>
      <c r="O15" s="320">
        <f>RANK(N15,($N$6:$N$7,$N$9:$N$19),0)</f>
        <v>9</v>
      </c>
      <c r="P15" s="254">
        <v>2.7</v>
      </c>
      <c r="Q15" s="309">
        <f>RANK(P15,($P$6:$P$7,$P$9:$P$19),0)</f>
        <v>7</v>
      </c>
    </row>
    <row r="16" spans="1:17" ht="15.75">
      <c r="A16" s="321" t="s">
        <v>250</v>
      </c>
      <c r="B16" s="322">
        <v>208.1061432927131</v>
      </c>
      <c r="C16" s="306">
        <f>RANK(B16,($B$6:$B$7,$B$9:$B$19))</f>
        <v>8</v>
      </c>
      <c r="D16" s="302">
        <v>5.2</v>
      </c>
      <c r="E16" s="323">
        <f>RANK(D16,($D$6:$D$7,$D$9:$D$19))</f>
        <v>2</v>
      </c>
      <c r="F16" s="322">
        <v>3.777097363714536</v>
      </c>
      <c r="G16" s="319">
        <f>RANK(F16,($F$6:$F$7,$F$9:$F$19),0)</f>
        <v>10</v>
      </c>
      <c r="H16" s="302">
        <v>4.9</v>
      </c>
      <c r="I16" s="284">
        <f>RANK(H16,($H$6:$H$7,$H$9:$H$18))</f>
        <v>1</v>
      </c>
      <c r="J16" s="307">
        <v>84.20806403789203</v>
      </c>
      <c r="K16" s="284">
        <f>RANK(J16,($J$6:$J$7,$J$9:$J$19))</f>
        <v>9</v>
      </c>
      <c r="L16" s="302">
        <v>7.3</v>
      </c>
      <c r="M16" s="284">
        <f>RANK(L16,($L$6:$L$7,$L$9:$L$19),0)</f>
        <v>3</v>
      </c>
      <c r="N16" s="307">
        <v>120.12098189110654</v>
      </c>
      <c r="O16" s="320">
        <f>RANK(N16,($N$6:$N$7,$N$9:$N$19),0)</f>
        <v>2</v>
      </c>
      <c r="P16" s="254">
        <v>3.2</v>
      </c>
      <c r="Q16" s="309">
        <f>RANK(P16,($P$6:$P$7,$P$9:$P$19),0)</f>
        <v>5</v>
      </c>
    </row>
    <row r="17" spans="1:17" ht="15.75">
      <c r="A17" s="252" t="s">
        <v>251</v>
      </c>
      <c r="B17" s="253">
        <v>90.641413611229</v>
      </c>
      <c r="C17" s="283">
        <f>RANK(B17,($B$6:$B$7,$B$9:$B$19))</f>
        <v>11</v>
      </c>
      <c r="D17" s="206">
        <v>5.1</v>
      </c>
      <c r="E17" s="304">
        <f>RANK(D17,($D$6:$D$7,$D$9:$D$19))</f>
        <v>3</v>
      </c>
      <c r="F17" s="253">
        <v>0.3699914049763826</v>
      </c>
      <c r="G17" s="319">
        <f>RANK(F17,($F$6:$F$7,$F$9:$F$19),0)</f>
        <v>12</v>
      </c>
      <c r="H17" s="206">
        <v>-8.8</v>
      </c>
      <c r="I17" s="284">
        <f>RANK(H17,($H$6:$H$7,$H$9:$H$18))</f>
        <v>12</v>
      </c>
      <c r="J17" s="310">
        <v>6.018642586868321</v>
      </c>
      <c r="K17" s="284">
        <f>RANK(J17,($J$6:$J$7,$J$9:$J$19))</f>
        <v>13</v>
      </c>
      <c r="L17" s="206">
        <v>10.8</v>
      </c>
      <c r="M17" s="284">
        <f>RANK(L17,($L$6:$L$7,$L$9:$L$19),0)</f>
        <v>2</v>
      </c>
      <c r="N17" s="310">
        <v>84.25277961938428</v>
      </c>
      <c r="O17" s="320">
        <f>RANK(N17,($N$6:$N$7,$N$9:$N$19),0)</f>
        <v>8</v>
      </c>
      <c r="P17" s="206">
        <v>6.2</v>
      </c>
      <c r="Q17" s="309">
        <f>RANK(P17,($P$6:$P$7,$P$9:$P$19),0)</f>
        <v>2</v>
      </c>
    </row>
    <row r="18" spans="1:17" ht="15.75">
      <c r="A18" s="324" t="s">
        <v>252</v>
      </c>
      <c r="B18" s="253">
        <v>66.50173001579056</v>
      </c>
      <c r="C18" s="283">
        <f>RANK(B18,($B$6:$B$7,$B$9:$B$19))</f>
        <v>13</v>
      </c>
      <c r="D18" s="206">
        <v>3.3</v>
      </c>
      <c r="E18" s="325">
        <f>RANK(D18,($D$6:$D$7,$D$9:$D$19))</f>
        <v>5</v>
      </c>
      <c r="F18" s="253">
        <v>9.668626728088928</v>
      </c>
      <c r="G18" s="116">
        <f>RANK(F18,($F$6:$F$7,$F$9:$F$19),0)</f>
        <v>8</v>
      </c>
      <c r="H18" s="206">
        <v>2.4</v>
      </c>
      <c r="I18" s="283">
        <f>RANK(H18,($H$6:$H$7,$H$9:$H$18))</f>
        <v>10</v>
      </c>
      <c r="J18" s="310">
        <v>33.57238055550705</v>
      </c>
      <c r="K18" s="283">
        <f>RANK(J18,($J$6:$J$7,$J$9:$J$19))</f>
        <v>12</v>
      </c>
      <c r="L18" s="206">
        <v>4.8</v>
      </c>
      <c r="M18" s="283">
        <f>RANK(L18,($L$6:$L$7,$L$9:$L$19),0)</f>
        <v>5</v>
      </c>
      <c r="N18" s="310">
        <v>23.260722732194573</v>
      </c>
      <c r="O18" s="283">
        <f>RANK(N18,($N$6:$N$7,$N$9:$N$19),0)</f>
        <v>12</v>
      </c>
      <c r="P18" s="206">
        <v>1.2</v>
      </c>
      <c r="Q18" s="309">
        <f>RANK(P18,($P$6:$P$7,$P$9:$P$19),0)</f>
        <v>12</v>
      </c>
    </row>
    <row r="19" spans="1:17" ht="15.75">
      <c r="A19" s="117" t="s">
        <v>253</v>
      </c>
      <c r="B19" s="253">
        <v>87.48148917008251</v>
      </c>
      <c r="C19" s="283">
        <f>RANK(B19,($B$6:$B$7,$B$9:$B$19))</f>
        <v>12</v>
      </c>
      <c r="D19" s="206">
        <v>23.4</v>
      </c>
      <c r="E19" s="325">
        <f>RANK(D19,($D$6:$D$7,$D$9:$D$19))</f>
        <v>1</v>
      </c>
      <c r="F19" s="280">
        <v>0</v>
      </c>
      <c r="G19" s="116">
        <f>RANK(F19,($F$6:$F$7,$F$9:$F$19),0)</f>
        <v>13</v>
      </c>
      <c r="H19" s="206" t="s">
        <v>365</v>
      </c>
      <c r="I19" s="206" t="s">
        <v>365</v>
      </c>
      <c r="J19" s="310">
        <v>68.88361246525552</v>
      </c>
      <c r="K19" s="283">
        <f>RANK(J19,($J$6:$J$7,$J$9:$J$19))</f>
        <v>10</v>
      </c>
      <c r="L19" s="206">
        <v>26.2</v>
      </c>
      <c r="M19" s="283">
        <f>RANK(L19,($L$6:$L$7,$L$9:$L$19),0)</f>
        <v>1</v>
      </c>
      <c r="N19" s="310">
        <v>18.597876704826987</v>
      </c>
      <c r="O19" s="283">
        <f>RANK(N19,($N$6:$N$7,$N$9:$N$19),0)</f>
        <v>13</v>
      </c>
      <c r="P19" s="206">
        <v>11.5</v>
      </c>
      <c r="Q19" s="309">
        <f>RANK(P19,($P$6:$P$7,$P$9:$P$19),0)</f>
        <v>1</v>
      </c>
    </row>
  </sheetData>
  <sheetProtection/>
  <mergeCells count="6">
    <mergeCell ref="A1:P1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zoomScale="70" zoomScaleNormal="70" zoomScalePageLayoutView="0" workbookViewId="0" topLeftCell="A1">
      <selection activeCell="Y7" sqref="Y7"/>
    </sheetView>
  </sheetViews>
  <sheetFormatPr defaultColWidth="8.00390625" defaultRowHeight="14.25"/>
  <cols>
    <col min="1" max="1" width="15.00390625" style="256" customWidth="1"/>
    <col min="2" max="2" width="9.125" style="257" customWidth="1"/>
    <col min="3" max="3" width="10.00390625" style="257" customWidth="1"/>
    <col min="4" max="7" width="9.75390625" style="258" customWidth="1"/>
    <col min="8" max="8" width="11.25390625" style="259" customWidth="1"/>
    <col min="9" max="9" width="8.00390625" style="258" customWidth="1"/>
    <col min="10" max="10" width="6.75390625" style="258" customWidth="1"/>
    <col min="11" max="11" width="13.75390625" style="259" customWidth="1"/>
    <col min="12" max="12" width="9.50390625" style="258" customWidth="1"/>
    <col min="13" max="13" width="7.50390625" style="258" customWidth="1"/>
    <col min="14" max="14" width="12.375" style="259" customWidth="1"/>
    <col min="15" max="16" width="8.50390625" style="260" customWidth="1"/>
    <col min="17" max="17" width="11.375" style="260" customWidth="1"/>
    <col min="18" max="18" width="9.50390625" style="260" customWidth="1"/>
    <col min="19" max="19" width="8.50390625" style="260" customWidth="1"/>
    <col min="20" max="20" width="8.375" style="70" bestFit="1" customWidth="1"/>
    <col min="21" max="22" width="8.125" style="70" bestFit="1" customWidth="1"/>
    <col min="23" max="23" width="8.25390625" style="70" bestFit="1" customWidth="1"/>
    <col min="24" max="25" width="8.125" style="70" bestFit="1" customWidth="1"/>
    <col min="26" max="27" width="8.00390625" style="70" customWidth="1"/>
    <col min="28" max="28" width="10.625" style="70" customWidth="1"/>
    <col min="29" max="16384" width="8.00390625" style="70" customWidth="1"/>
  </cols>
  <sheetData>
    <row r="1" ht="27.75" customHeight="1"/>
    <row r="2" spans="1:28" ht="33" customHeight="1">
      <c r="A2" s="368" t="s">
        <v>333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</row>
    <row r="3" spans="1:28" s="3" customFormat="1" ht="26.25" customHeight="1">
      <c r="A3" s="371"/>
      <c r="B3" s="377" t="s">
        <v>185</v>
      </c>
      <c r="C3" s="377"/>
      <c r="D3" s="370" t="s">
        <v>21</v>
      </c>
      <c r="E3" s="375"/>
      <c r="F3" s="372"/>
      <c r="G3" s="373"/>
      <c r="H3" s="370" t="s">
        <v>25</v>
      </c>
      <c r="I3" s="370"/>
      <c r="J3" s="370"/>
      <c r="K3" s="370" t="s">
        <v>206</v>
      </c>
      <c r="L3" s="370"/>
      <c r="M3" s="370"/>
      <c r="N3" s="370" t="s">
        <v>207</v>
      </c>
      <c r="O3" s="370"/>
      <c r="P3" s="370"/>
      <c r="Q3" s="369" t="s">
        <v>319</v>
      </c>
      <c r="R3" s="369"/>
      <c r="S3" s="369"/>
      <c r="T3" s="369" t="s">
        <v>32</v>
      </c>
      <c r="U3" s="369"/>
      <c r="V3" s="369"/>
      <c r="W3" s="369" t="s">
        <v>34</v>
      </c>
      <c r="X3" s="369"/>
      <c r="Y3" s="369"/>
      <c r="Z3" s="370" t="s">
        <v>234</v>
      </c>
      <c r="AA3" s="370"/>
      <c r="AB3" s="370"/>
    </row>
    <row r="4" spans="1:28" s="4" customFormat="1" ht="32.25" customHeight="1">
      <c r="A4" s="371"/>
      <c r="B4" s="377"/>
      <c r="C4" s="377"/>
      <c r="D4" s="370"/>
      <c r="E4" s="375"/>
      <c r="F4" s="375" t="s">
        <v>224</v>
      </c>
      <c r="G4" s="376"/>
      <c r="H4" s="370"/>
      <c r="I4" s="370"/>
      <c r="J4" s="370"/>
      <c r="K4" s="370"/>
      <c r="L4" s="370"/>
      <c r="M4" s="370"/>
      <c r="N4" s="370"/>
      <c r="O4" s="370"/>
      <c r="P4" s="370"/>
      <c r="Q4" s="369"/>
      <c r="R4" s="369"/>
      <c r="S4" s="369"/>
      <c r="T4" s="369"/>
      <c r="U4" s="369"/>
      <c r="V4" s="369"/>
      <c r="W4" s="369"/>
      <c r="X4" s="369"/>
      <c r="Y4" s="369"/>
      <c r="Z4" s="370"/>
      <c r="AA4" s="370"/>
      <c r="AB4" s="370"/>
    </row>
    <row r="5" spans="1:28" s="4" customFormat="1" ht="37.5" customHeight="1">
      <c r="A5" s="49"/>
      <c r="B5" s="261" t="s">
        <v>186</v>
      </c>
      <c r="C5" s="261" t="s">
        <v>187</v>
      </c>
      <c r="D5" s="261" t="s">
        <v>75</v>
      </c>
      <c r="E5" s="261" t="s">
        <v>187</v>
      </c>
      <c r="F5" s="262" t="s">
        <v>225</v>
      </c>
      <c r="G5" s="262" t="s">
        <v>226</v>
      </c>
      <c r="H5" s="263" t="s">
        <v>138</v>
      </c>
      <c r="I5" s="261" t="s">
        <v>75</v>
      </c>
      <c r="J5" s="261" t="s">
        <v>187</v>
      </c>
      <c r="K5" s="263" t="s">
        <v>138</v>
      </c>
      <c r="L5" s="261" t="s">
        <v>75</v>
      </c>
      <c r="M5" s="261" t="s">
        <v>187</v>
      </c>
      <c r="N5" s="263" t="s">
        <v>138</v>
      </c>
      <c r="O5" s="261" t="s">
        <v>75</v>
      </c>
      <c r="P5" s="264" t="s">
        <v>187</v>
      </c>
      <c r="Q5" s="56" t="s">
        <v>237</v>
      </c>
      <c r="R5" s="57" t="s">
        <v>238</v>
      </c>
      <c r="S5" s="58" t="s">
        <v>239</v>
      </c>
      <c r="T5" s="56" t="s">
        <v>237</v>
      </c>
      <c r="U5" s="57" t="s">
        <v>238</v>
      </c>
      <c r="V5" s="58" t="s">
        <v>239</v>
      </c>
      <c r="W5" s="56" t="s">
        <v>240</v>
      </c>
      <c r="X5" s="57" t="s">
        <v>238</v>
      </c>
      <c r="Y5" s="62" t="s">
        <v>239</v>
      </c>
      <c r="Z5" s="261" t="s">
        <v>227</v>
      </c>
      <c r="AA5" s="261" t="s">
        <v>228</v>
      </c>
      <c r="AB5" s="261" t="s">
        <v>229</v>
      </c>
    </row>
    <row r="6" spans="1:28" s="5" customFormat="1" ht="37.5" customHeight="1">
      <c r="A6" s="48" t="s">
        <v>76</v>
      </c>
      <c r="B6" s="265">
        <f>'[3]Sheet1'!$G5</f>
        <v>3.6</v>
      </c>
      <c r="C6" s="265" t="s">
        <v>20</v>
      </c>
      <c r="D6" s="265">
        <f>'[7]1-9月'!$D4</f>
        <v>8.476870452497053</v>
      </c>
      <c r="E6" s="265" t="s">
        <v>20</v>
      </c>
      <c r="F6" s="265">
        <f>'[11]产业投资'!$E5</f>
        <v>12.657273440637582</v>
      </c>
      <c r="G6" s="265" t="s">
        <v>20</v>
      </c>
      <c r="H6" s="266">
        <f>'[8]1-9月'!$C4</f>
        <v>1085.7</v>
      </c>
      <c r="I6" s="265">
        <f>'[8]1-9月'!$D4</f>
        <v>-4.6</v>
      </c>
      <c r="J6" s="265" t="s">
        <v>20</v>
      </c>
      <c r="K6" s="266">
        <f>'[1]Sheet1'!$B3/10000</f>
        <v>238.0875</v>
      </c>
      <c r="L6" s="265">
        <f>'[1]Sheet1'!$C3</f>
        <v>-5.436927368887638</v>
      </c>
      <c r="M6" s="265" t="s">
        <v>20</v>
      </c>
      <c r="N6" s="266">
        <f>'[1]Sheet1'!$D3/10000</f>
        <v>99.979</v>
      </c>
      <c r="O6" s="265">
        <f>'[1]Sheet1'!$E3</f>
        <v>-6.746098369952506</v>
      </c>
      <c r="P6" s="267" t="s">
        <v>20</v>
      </c>
      <c r="Q6" s="332">
        <v>21023</v>
      </c>
      <c r="R6" s="267">
        <v>5.468318868208488</v>
      </c>
      <c r="S6" s="61" t="s">
        <v>20</v>
      </c>
      <c r="T6" s="59">
        <v>26638.6259789267</v>
      </c>
      <c r="U6" s="60">
        <v>4.4</v>
      </c>
      <c r="V6" s="61" t="s">
        <v>20</v>
      </c>
      <c r="W6" s="59">
        <v>13985.07825968309</v>
      </c>
      <c r="X6" s="60">
        <v>7.5</v>
      </c>
      <c r="Y6" s="61" t="s">
        <v>20</v>
      </c>
      <c r="Z6" s="268">
        <v>526</v>
      </c>
      <c r="AA6" s="59">
        <v>219</v>
      </c>
      <c r="AB6" s="59">
        <v>93</v>
      </c>
    </row>
    <row r="7" spans="1:28" s="4" customFormat="1" ht="37.5" customHeight="1">
      <c r="A7" s="50" t="s">
        <v>188</v>
      </c>
      <c r="B7" s="265">
        <f>'[3]Sheet1'!$G6</f>
        <v>-9.4</v>
      </c>
      <c r="C7" s="269">
        <f>RANK(B7,$B$7:$B$19,0)</f>
        <v>13</v>
      </c>
      <c r="D7" s="265">
        <f>'[7]1-9月'!$D5</f>
        <v>5.823950302290768</v>
      </c>
      <c r="E7" s="269">
        <f>RANK(D7,$D$7:$D$19,0)</f>
        <v>10</v>
      </c>
      <c r="F7" s="265">
        <f>'[11]产业投资'!$E6</f>
        <v>55.63930890162635</v>
      </c>
      <c r="G7" s="270">
        <f>RANK(F7,$F$7:$F$19)</f>
        <v>1</v>
      </c>
      <c r="H7" s="266">
        <f>'[8]1-9月'!$C5</f>
        <v>347.45</v>
      </c>
      <c r="I7" s="265">
        <f>'[8]1-9月'!$D5</f>
        <v>-4.5</v>
      </c>
      <c r="J7" s="269">
        <f>RANK(I7,$I$7:$I$19,0)</f>
        <v>6</v>
      </c>
      <c r="K7" s="266">
        <f>'[1]Sheet1'!$B11/10000</f>
        <v>17.3756</v>
      </c>
      <c r="L7" s="265">
        <f>'[1]Sheet1'!$C11</f>
        <v>-18.077106229696795</v>
      </c>
      <c r="M7" s="269">
        <f>RANK(L7,$L$7:$L$19,0)</f>
        <v>12</v>
      </c>
      <c r="N7" s="266">
        <f>'[1]Sheet1'!$D11/10000</f>
        <v>6.0328</v>
      </c>
      <c r="O7" s="265">
        <f>'[1]Sheet1'!$E11</f>
        <v>-19.73176508156152</v>
      </c>
      <c r="P7" s="271">
        <f>RANK(O7,$O$7:$O$19,0)</f>
        <v>12</v>
      </c>
      <c r="Q7" s="271">
        <v>31260</v>
      </c>
      <c r="R7" s="333">
        <v>4.654386488961704</v>
      </c>
      <c r="S7" s="271">
        <f>RANK(R7,$R$7:$R$18)</f>
        <v>9</v>
      </c>
      <c r="T7" s="59">
        <v>31259.880333622685</v>
      </c>
      <c r="U7" s="60">
        <v>4.653985861600813</v>
      </c>
      <c r="V7" s="59">
        <f aca="true" t="shared" si="0" ref="V7:V15">RANK(U7,$U$7:$U$18,0)</f>
        <v>1</v>
      </c>
      <c r="W7" s="59" t="s">
        <v>311</v>
      </c>
      <c r="X7" s="60" t="s">
        <v>311</v>
      </c>
      <c r="Y7" s="60" t="s">
        <v>20</v>
      </c>
      <c r="Z7" s="268">
        <v>69</v>
      </c>
      <c r="AA7" s="59">
        <v>11</v>
      </c>
      <c r="AB7" s="59"/>
    </row>
    <row r="8" spans="1:28" s="4" customFormat="1" ht="37.5" customHeight="1">
      <c r="A8" s="50" t="s">
        <v>79</v>
      </c>
      <c r="B8" s="265">
        <f>'[3]Sheet1'!$G7</f>
        <v>0.6</v>
      </c>
      <c r="C8" s="269">
        <f aca="true" t="shared" si="1" ref="C8:C19">RANK(B8,$B$7:$B$19,0)</f>
        <v>12</v>
      </c>
      <c r="D8" s="265">
        <f>'[7]1-9月'!$D6</f>
        <v>15.7948569911385</v>
      </c>
      <c r="E8" s="269">
        <f>RANK(D8,$D$7:$D$19,0)</f>
        <v>3</v>
      </c>
      <c r="F8" s="265">
        <f>'[11]产业投资'!$E7</f>
        <v>6.852175826594049</v>
      </c>
      <c r="G8" s="270">
        <f>RANK(F8,$F$7:$F$19)</f>
        <v>7</v>
      </c>
      <c r="H8" s="266">
        <f>'[8]1-9月'!$C6</f>
        <v>27.01</v>
      </c>
      <c r="I8" s="265">
        <f>'[8]1-9月'!$D6</f>
        <v>-4.2</v>
      </c>
      <c r="J8" s="269">
        <f aca="true" t="shared" si="2" ref="J8:J19">RANK(I8,$I$7:$I$19,0)</f>
        <v>2</v>
      </c>
      <c r="K8" s="266">
        <f>'[1]Sheet1'!$B12/10000</f>
        <v>6.5518</v>
      </c>
      <c r="L8" s="265">
        <f>'[1]Sheet1'!$C12</f>
        <v>-11.048658629303787</v>
      </c>
      <c r="M8" s="269">
        <f aca="true" t="shared" si="3" ref="M8:M19">RANK(L8,$L$7:$L$19,0)</f>
        <v>8</v>
      </c>
      <c r="N8" s="266">
        <f>'[1]Sheet1'!$D12/10000</f>
        <v>2.4049</v>
      </c>
      <c r="O8" s="265">
        <f>'[1]Sheet1'!$E12</f>
        <v>9.006436406490792</v>
      </c>
      <c r="P8" s="271">
        <f aca="true" t="shared" si="4" ref="P8:P19">RANK(O8,$O$7:$O$19,0)</f>
        <v>3</v>
      </c>
      <c r="Q8" s="271">
        <v>31914</v>
      </c>
      <c r="R8" s="333">
        <v>4.563642941002022</v>
      </c>
      <c r="S8" s="271">
        <f aca="true" t="shared" si="5" ref="S8:S18">RANK(R8,$R$7:$R$18)</f>
        <v>10</v>
      </c>
      <c r="T8" s="59">
        <v>31913.88975398722</v>
      </c>
      <c r="U8" s="60">
        <v>4.563281728846989</v>
      </c>
      <c r="V8" s="59">
        <f t="shared" si="0"/>
        <v>3</v>
      </c>
      <c r="W8" s="59" t="s">
        <v>311</v>
      </c>
      <c r="X8" s="60" t="s">
        <v>311</v>
      </c>
      <c r="Y8" s="60" t="s">
        <v>20</v>
      </c>
      <c r="Z8" s="268">
        <v>26</v>
      </c>
      <c r="AA8" s="59">
        <v>6</v>
      </c>
      <c r="AB8" s="59">
        <v>1</v>
      </c>
    </row>
    <row r="9" spans="1:28" s="4" customFormat="1" ht="37.5" customHeight="1">
      <c r="A9" s="50" t="s">
        <v>80</v>
      </c>
      <c r="B9" s="265">
        <f>'[3]Sheet1'!$G9</f>
        <v>3.1</v>
      </c>
      <c r="C9" s="269">
        <f t="shared" si="1"/>
        <v>8</v>
      </c>
      <c r="D9" s="265">
        <f>'[7]1-9月'!$D7</f>
        <v>5.7</v>
      </c>
      <c r="E9" s="269">
        <f aca="true" t="shared" si="6" ref="E9:E19">RANK(D9,$D$7:$D$19,0)</f>
        <v>11</v>
      </c>
      <c r="F9" s="265">
        <f>'[11]产业投资'!$E8</f>
        <v>11.277719068968622</v>
      </c>
      <c r="G9" s="270">
        <f aca="true" t="shared" si="7" ref="G9:G19">RANK(F9,$F$7:$F$19)</f>
        <v>6</v>
      </c>
      <c r="H9" s="266">
        <f>'[8]1-9月'!$C7</f>
        <v>38.1</v>
      </c>
      <c r="I9" s="265">
        <f>'[8]1-9月'!$D7</f>
        <v>-4.7</v>
      </c>
      <c r="J9" s="269">
        <f t="shared" si="2"/>
        <v>8</v>
      </c>
      <c r="K9" s="266">
        <f>'[1]Sheet1'!$B13/10000</f>
        <v>2.8929</v>
      </c>
      <c r="L9" s="265">
        <f>'[1]Sheet1'!$C13</f>
        <v>-17.066108594690675</v>
      </c>
      <c r="M9" s="269">
        <f t="shared" si="3"/>
        <v>11</v>
      </c>
      <c r="N9" s="266">
        <f>'[1]Sheet1'!$D13/10000</f>
        <v>1.7964</v>
      </c>
      <c r="O9" s="265">
        <f>'[1]Sheet1'!$E13</f>
        <v>-10.426327599102464</v>
      </c>
      <c r="P9" s="271">
        <f t="shared" si="4"/>
        <v>8</v>
      </c>
      <c r="Q9" s="271">
        <v>24840</v>
      </c>
      <c r="R9" s="333">
        <v>5.406093524569289</v>
      </c>
      <c r="S9" s="271">
        <f t="shared" si="5"/>
        <v>7</v>
      </c>
      <c r="T9" s="59">
        <v>30503.072864984224</v>
      </c>
      <c r="U9" s="60">
        <v>4.454703466575369</v>
      </c>
      <c r="V9" s="59">
        <f t="shared" si="0"/>
        <v>5</v>
      </c>
      <c r="W9" s="59">
        <v>17455.01191161725</v>
      </c>
      <c r="X9" s="60">
        <v>7.4612620523485536</v>
      </c>
      <c r="Y9" s="59">
        <f aca="true" t="shared" si="8" ref="Y9:Y15">RANK(X9,$X$9:$X$18,0)</f>
        <v>6</v>
      </c>
      <c r="Z9" s="268">
        <v>22</v>
      </c>
      <c r="AA9" s="59">
        <v>4</v>
      </c>
      <c r="AB9" s="59">
        <v>3</v>
      </c>
    </row>
    <row r="10" spans="1:28" s="4" customFormat="1" ht="37.5" customHeight="1">
      <c r="A10" s="50" t="s">
        <v>81</v>
      </c>
      <c r="B10" s="265">
        <f>'[3]Sheet1'!$G10</f>
        <v>2.9</v>
      </c>
      <c r="C10" s="269">
        <f t="shared" si="1"/>
        <v>9</v>
      </c>
      <c r="D10" s="265">
        <f>'[7]1-9月'!$D12</f>
        <v>5.7</v>
      </c>
      <c r="E10" s="269">
        <f t="shared" si="6"/>
        <v>11</v>
      </c>
      <c r="F10" s="265">
        <f>'[11]产业投资'!$E9</f>
        <v>5.925652431819017</v>
      </c>
      <c r="G10" s="270">
        <f t="shared" si="7"/>
        <v>8</v>
      </c>
      <c r="H10" s="266">
        <f>'[8]1-9月'!$C12</f>
        <v>93.17</v>
      </c>
      <c r="I10" s="265">
        <f>'[8]1-9月'!$D12</f>
        <v>-4.3</v>
      </c>
      <c r="J10" s="269">
        <f t="shared" si="2"/>
        <v>3</v>
      </c>
      <c r="K10" s="266">
        <f>'[1]Sheet1'!$B20/10000</f>
        <v>8.9486</v>
      </c>
      <c r="L10" s="265">
        <f>'[1]Sheet1'!$C20</f>
        <v>-11.022948733245826</v>
      </c>
      <c r="M10" s="269">
        <f t="shared" si="3"/>
        <v>7</v>
      </c>
      <c r="N10" s="266">
        <f>'[1]Sheet1'!$D20/10000</f>
        <v>4.9346</v>
      </c>
      <c r="O10" s="265">
        <f>'[1]Sheet1'!$E20</f>
        <v>-17.3599946409432</v>
      </c>
      <c r="P10" s="271">
        <f t="shared" si="4"/>
        <v>11</v>
      </c>
      <c r="Q10" s="271">
        <v>20284</v>
      </c>
      <c r="R10" s="333">
        <v>5.761509984879298</v>
      </c>
      <c r="S10" s="271">
        <f t="shared" si="5"/>
        <v>3</v>
      </c>
      <c r="T10" s="59">
        <v>25900.033694235743</v>
      </c>
      <c r="U10" s="60">
        <v>4.422304988544364</v>
      </c>
      <c r="V10" s="59">
        <f t="shared" si="0"/>
        <v>6</v>
      </c>
      <c r="W10" s="59">
        <v>15598.06139276682</v>
      </c>
      <c r="X10" s="60">
        <v>7.531960948238322</v>
      </c>
      <c r="Y10" s="59">
        <f t="shared" si="8"/>
        <v>5</v>
      </c>
      <c r="Z10" s="268">
        <v>49</v>
      </c>
      <c r="AA10" s="59">
        <v>36</v>
      </c>
      <c r="AB10" s="59">
        <v>12</v>
      </c>
    </row>
    <row r="11" spans="1:28" s="4" customFormat="1" ht="37.5" customHeight="1">
      <c r="A11" s="50" t="s">
        <v>82</v>
      </c>
      <c r="B11" s="265">
        <f>'[3]Sheet1'!$G11</f>
        <v>3.2</v>
      </c>
      <c r="C11" s="269">
        <f t="shared" si="1"/>
        <v>7</v>
      </c>
      <c r="D11" s="265">
        <f>'[7]1-9月'!$D13</f>
        <v>11.6</v>
      </c>
      <c r="E11" s="269">
        <f t="shared" si="6"/>
        <v>6</v>
      </c>
      <c r="F11" s="265">
        <f>'[11]产业投资'!$E10</f>
        <v>30.914271856432663</v>
      </c>
      <c r="G11" s="270">
        <f t="shared" si="7"/>
        <v>5</v>
      </c>
      <c r="H11" s="266">
        <f>'[8]1-9月'!$C13</f>
        <v>88.56</v>
      </c>
      <c r="I11" s="265">
        <f>'[8]1-9月'!$D13</f>
        <v>-5</v>
      </c>
      <c r="J11" s="269">
        <f t="shared" si="2"/>
        <v>11</v>
      </c>
      <c r="K11" s="266">
        <f>'[1]Sheet1'!$B19/10000</f>
        <v>6.8487</v>
      </c>
      <c r="L11" s="265">
        <f>'[1]Sheet1'!$C19</f>
        <v>-16.899836194867433</v>
      </c>
      <c r="M11" s="269">
        <f t="shared" si="3"/>
        <v>10</v>
      </c>
      <c r="N11" s="266">
        <f>'[1]Sheet1'!$D19/10000</f>
        <v>4.2183</v>
      </c>
      <c r="O11" s="265">
        <f>'[1]Sheet1'!$E19</f>
        <v>-12.367043377098213</v>
      </c>
      <c r="P11" s="271">
        <f t="shared" si="4"/>
        <v>9</v>
      </c>
      <c r="Q11" s="271">
        <v>19708</v>
      </c>
      <c r="R11" s="333">
        <v>5.8204467353951905</v>
      </c>
      <c r="S11" s="271">
        <f t="shared" si="5"/>
        <v>2</v>
      </c>
      <c r="T11" s="59">
        <v>25062.488514415236</v>
      </c>
      <c r="U11" s="60">
        <v>4.483762554323734</v>
      </c>
      <c r="V11" s="59">
        <f t="shared" si="0"/>
        <v>4</v>
      </c>
      <c r="W11" s="59">
        <v>15231.229750903181</v>
      </c>
      <c r="X11" s="60">
        <v>7.576554890912253</v>
      </c>
      <c r="Y11" s="59">
        <f t="shared" si="8"/>
        <v>3</v>
      </c>
      <c r="Z11" s="268">
        <v>49</v>
      </c>
      <c r="AA11" s="59">
        <v>13</v>
      </c>
      <c r="AB11" s="59">
        <v>8</v>
      </c>
    </row>
    <row r="12" spans="1:28" s="4" customFormat="1" ht="37.5" customHeight="1">
      <c r="A12" s="50" t="s">
        <v>83</v>
      </c>
      <c r="B12" s="265">
        <f>'[3]Sheet1'!$G12</f>
        <v>3.9</v>
      </c>
      <c r="C12" s="269">
        <f t="shared" si="1"/>
        <v>6</v>
      </c>
      <c r="D12" s="265">
        <f>'[7]1-9月'!$D14</f>
        <v>11.9135973631187</v>
      </c>
      <c r="E12" s="269">
        <f t="shared" si="6"/>
        <v>5</v>
      </c>
      <c r="F12" s="265">
        <f>'[11]产业投资'!$E11</f>
        <v>4.219430161326571</v>
      </c>
      <c r="G12" s="270">
        <f t="shared" si="7"/>
        <v>9</v>
      </c>
      <c r="H12" s="266">
        <f>'[8]1-9月'!$C14</f>
        <v>84.58</v>
      </c>
      <c r="I12" s="265">
        <f>'[8]1-9月'!$D14</f>
        <v>-4.6</v>
      </c>
      <c r="J12" s="269">
        <f t="shared" si="2"/>
        <v>7</v>
      </c>
      <c r="K12" s="266">
        <f>'[1]Sheet1'!$B17/10000</f>
        <v>19.4962</v>
      </c>
      <c r="L12" s="265">
        <f>'[1]Sheet1'!$C17</f>
        <v>55.58251071334519</v>
      </c>
      <c r="M12" s="269">
        <f t="shared" si="3"/>
        <v>1</v>
      </c>
      <c r="N12" s="266">
        <f>'[1]Sheet1'!$D17/10000</f>
        <v>15.3611</v>
      </c>
      <c r="O12" s="265">
        <f>'[1]Sheet1'!$E17</f>
        <v>86.94064816054325</v>
      </c>
      <c r="P12" s="271">
        <f t="shared" si="4"/>
        <v>1</v>
      </c>
      <c r="Q12" s="271">
        <v>20645</v>
      </c>
      <c r="R12" s="333">
        <v>5.417687908496727</v>
      </c>
      <c r="S12" s="271">
        <f t="shared" si="5"/>
        <v>6</v>
      </c>
      <c r="T12" s="59">
        <v>26072.13851029082</v>
      </c>
      <c r="U12" s="60">
        <v>4.0468811265020745</v>
      </c>
      <c r="V12" s="59">
        <f t="shared" si="0"/>
        <v>10</v>
      </c>
      <c r="W12" s="59">
        <v>16027.746234756503</v>
      </c>
      <c r="X12" s="60">
        <v>7.248028376908218</v>
      </c>
      <c r="Y12" s="59">
        <f t="shared" si="8"/>
        <v>7</v>
      </c>
      <c r="Z12" s="268">
        <v>50</v>
      </c>
      <c r="AA12" s="59">
        <v>26</v>
      </c>
      <c r="AB12" s="59">
        <v>7</v>
      </c>
    </row>
    <row r="13" spans="1:28" s="4" customFormat="1" ht="37.5" customHeight="1">
      <c r="A13" s="50" t="s">
        <v>84</v>
      </c>
      <c r="B13" s="265">
        <f>'[3]Sheet1'!$G13</f>
        <v>1.1</v>
      </c>
      <c r="C13" s="269">
        <f t="shared" si="1"/>
        <v>10</v>
      </c>
      <c r="D13" s="265">
        <f>'[7]1-9月'!$D15</f>
        <v>12.1995275830972</v>
      </c>
      <c r="E13" s="269">
        <f t="shared" si="6"/>
        <v>4</v>
      </c>
      <c r="F13" s="265">
        <f>'[11]产业投资'!$E12</f>
        <v>43.12075290296082</v>
      </c>
      <c r="G13" s="270">
        <f t="shared" si="7"/>
        <v>3</v>
      </c>
      <c r="H13" s="266">
        <f>'[8]1-9月'!$C15</f>
        <v>99.6</v>
      </c>
      <c r="I13" s="265">
        <f>'[8]1-9月'!$D15</f>
        <v>-4.4</v>
      </c>
      <c r="J13" s="269">
        <f t="shared" si="2"/>
        <v>4</v>
      </c>
      <c r="K13" s="266">
        <f>'[1]Sheet1'!$B16/10000</f>
        <v>15.311</v>
      </c>
      <c r="L13" s="265">
        <f>'[1]Sheet1'!$C16</f>
        <v>10.803143680074115</v>
      </c>
      <c r="M13" s="269">
        <f t="shared" si="3"/>
        <v>3</v>
      </c>
      <c r="N13" s="266">
        <f>'[1]Sheet1'!$D16/10000</f>
        <v>9.2372</v>
      </c>
      <c r="O13" s="265">
        <f>'[1]Sheet1'!$E16</f>
        <v>15.13255474816468</v>
      </c>
      <c r="P13" s="271">
        <f t="shared" si="4"/>
        <v>2</v>
      </c>
      <c r="Q13" s="271">
        <v>13521</v>
      </c>
      <c r="R13" s="333">
        <v>5.963949843260186</v>
      </c>
      <c r="S13" s="271">
        <f t="shared" si="5"/>
        <v>1</v>
      </c>
      <c r="T13" s="59">
        <v>18688.270212244315</v>
      </c>
      <c r="U13" s="60">
        <v>4.611777178477688</v>
      </c>
      <c r="V13" s="59">
        <f t="shared" si="0"/>
        <v>2</v>
      </c>
      <c r="W13" s="59">
        <v>9646.431787697044</v>
      </c>
      <c r="X13" s="60">
        <v>7.789390475060159</v>
      </c>
      <c r="Y13" s="59">
        <f t="shared" si="8"/>
        <v>2</v>
      </c>
      <c r="Z13" s="268">
        <v>50</v>
      </c>
      <c r="AA13" s="59">
        <v>25</v>
      </c>
      <c r="AB13" s="59">
        <v>16</v>
      </c>
    </row>
    <row r="14" spans="1:28" s="4" customFormat="1" ht="37.5" customHeight="1">
      <c r="A14" s="50" t="s">
        <v>85</v>
      </c>
      <c r="B14" s="265">
        <f>'[3]Sheet1'!$G14</f>
        <v>5.9</v>
      </c>
      <c r="C14" s="269">
        <f t="shared" si="1"/>
        <v>5</v>
      </c>
      <c r="D14" s="265">
        <f>'[7]1-9月'!$D16</f>
        <v>11.1</v>
      </c>
      <c r="E14" s="269">
        <f t="shared" si="6"/>
        <v>7</v>
      </c>
      <c r="F14" s="265">
        <f>'[11]产业投资'!$E13</f>
        <v>3.073453996505066</v>
      </c>
      <c r="G14" s="270">
        <f t="shared" si="7"/>
        <v>10</v>
      </c>
      <c r="H14" s="266">
        <f>'[8]1-9月'!$C16</f>
        <v>84.3</v>
      </c>
      <c r="I14" s="265">
        <f>'[8]1-9月'!$D16</f>
        <v>-4.4</v>
      </c>
      <c r="J14" s="269">
        <f t="shared" si="2"/>
        <v>4</v>
      </c>
      <c r="K14" s="266">
        <f>'[1]Sheet1'!$B15/10000</f>
        <v>11.0992</v>
      </c>
      <c r="L14" s="265">
        <f>'[1]Sheet1'!$C15</f>
        <v>-8.644800197538999</v>
      </c>
      <c r="M14" s="269">
        <f t="shared" si="3"/>
        <v>6</v>
      </c>
      <c r="N14" s="266">
        <f>'[1]Sheet1'!$D15/10000</f>
        <v>6.6545</v>
      </c>
      <c r="O14" s="265">
        <f>'[1]Sheet1'!$E15</f>
        <v>-1.259756061370453</v>
      </c>
      <c r="P14" s="271">
        <f t="shared" si="4"/>
        <v>6</v>
      </c>
      <c r="Q14" s="271">
        <v>20772</v>
      </c>
      <c r="R14" s="333">
        <v>5.169358513492983</v>
      </c>
      <c r="S14" s="271">
        <f t="shared" si="5"/>
        <v>8</v>
      </c>
      <c r="T14" s="59">
        <v>25476.27778227215</v>
      </c>
      <c r="U14" s="60">
        <v>4.170668649876965</v>
      </c>
      <c r="V14" s="59">
        <f t="shared" si="0"/>
        <v>9</v>
      </c>
      <c r="W14" s="59">
        <v>15189.734732024413</v>
      </c>
      <c r="X14" s="60">
        <v>7.080586437803442</v>
      </c>
      <c r="Y14" s="59">
        <f t="shared" si="8"/>
        <v>8</v>
      </c>
      <c r="Z14" s="268">
        <v>50</v>
      </c>
      <c r="AA14" s="59">
        <v>44</v>
      </c>
      <c r="AB14" s="59">
        <v>25</v>
      </c>
    </row>
    <row r="15" spans="1:28" s="4" customFormat="1" ht="37.5" customHeight="1">
      <c r="A15" s="50" t="s">
        <v>86</v>
      </c>
      <c r="B15" s="265">
        <f>'[3]Sheet1'!$G15</f>
        <v>1</v>
      </c>
      <c r="C15" s="269">
        <f t="shared" si="1"/>
        <v>11</v>
      </c>
      <c r="D15" s="265">
        <f>'[7]1-9月'!$D17</f>
        <v>5.6</v>
      </c>
      <c r="E15" s="269">
        <f t="shared" si="6"/>
        <v>13</v>
      </c>
      <c r="F15" s="265">
        <f>'[11]产业投资'!$E14</f>
        <v>-15.153539054908222</v>
      </c>
      <c r="G15" s="270">
        <f t="shared" si="7"/>
        <v>13</v>
      </c>
      <c r="H15" s="266">
        <f>'[8]1-9月'!$C17</f>
        <v>63.78</v>
      </c>
      <c r="I15" s="265">
        <f>'[8]1-9月'!$D17</f>
        <v>-5.1</v>
      </c>
      <c r="J15" s="269">
        <f t="shared" si="2"/>
        <v>12</v>
      </c>
      <c r="K15" s="266">
        <f>'[1]Sheet1'!$B18/10000</f>
        <v>8.7359</v>
      </c>
      <c r="L15" s="265">
        <f>'[1]Sheet1'!$C18</f>
        <v>-1.2848038329416056</v>
      </c>
      <c r="M15" s="269">
        <f t="shared" si="3"/>
        <v>4</v>
      </c>
      <c r="N15" s="266">
        <f>'[1]Sheet1'!$D18/10000</f>
        <v>4.8846</v>
      </c>
      <c r="O15" s="265">
        <f>'[1]Sheet1'!$E18</f>
        <v>2.055910743387244</v>
      </c>
      <c r="P15" s="271">
        <f t="shared" si="4"/>
        <v>5</v>
      </c>
      <c r="Q15" s="271">
        <v>19222</v>
      </c>
      <c r="R15" s="333">
        <v>5.7025020621391365</v>
      </c>
      <c r="S15" s="271">
        <f t="shared" si="5"/>
        <v>4</v>
      </c>
      <c r="T15" s="59">
        <v>24534.817736906894</v>
      </c>
      <c r="U15" s="60">
        <v>4.3128346495075816</v>
      </c>
      <c r="V15" s="59">
        <f t="shared" si="0"/>
        <v>7</v>
      </c>
      <c r="W15" s="59">
        <v>14194.341778601281</v>
      </c>
      <c r="X15" s="60">
        <v>7.912552536964121</v>
      </c>
      <c r="Y15" s="59">
        <f t="shared" si="8"/>
        <v>1</v>
      </c>
      <c r="Z15" s="268">
        <v>49</v>
      </c>
      <c r="AA15" s="59">
        <v>20</v>
      </c>
      <c r="AB15" s="59">
        <v>11</v>
      </c>
    </row>
    <row r="16" spans="1:28" s="4" customFormat="1" ht="37.5" customHeight="1">
      <c r="A16" s="50" t="s">
        <v>189</v>
      </c>
      <c r="B16" s="265">
        <f>'[3]Sheet1'!$G16</f>
        <v>8.1</v>
      </c>
      <c r="C16" s="269">
        <f t="shared" si="1"/>
        <v>3</v>
      </c>
      <c r="D16" s="265">
        <f>'[7]1-9月'!$D8</f>
        <v>8.3</v>
      </c>
      <c r="E16" s="269">
        <f t="shared" si="6"/>
        <v>9</v>
      </c>
      <c r="F16" s="265">
        <f>'[11]产业投资'!$E15</f>
        <v>-2.202871229344268</v>
      </c>
      <c r="G16" s="270">
        <f t="shared" si="7"/>
        <v>12</v>
      </c>
      <c r="H16" s="266">
        <f>'[8]1-9月'!$C8</f>
        <v>97.49</v>
      </c>
      <c r="I16" s="265">
        <f>'[8]1-9月'!$D8</f>
        <v>-4.8</v>
      </c>
      <c r="J16" s="269">
        <f t="shared" si="2"/>
        <v>9</v>
      </c>
      <c r="K16" s="266">
        <f>'[1]Sheet1'!$B8/10000</f>
        <v>23.8403</v>
      </c>
      <c r="L16" s="265">
        <f>'[1]Sheet1'!$C8</f>
        <v>-8.175865654970536</v>
      </c>
      <c r="M16" s="269">
        <f t="shared" si="3"/>
        <v>5</v>
      </c>
      <c r="N16" s="266">
        <f>'[1]Sheet1'!$D8/10000</f>
        <v>5.4734</v>
      </c>
      <c r="O16" s="265">
        <f>'[1]Sheet1'!$E8</f>
        <v>-13.383234954344772</v>
      </c>
      <c r="P16" s="271">
        <f t="shared" si="4"/>
        <v>10</v>
      </c>
      <c r="Q16" s="59" t="s">
        <v>20</v>
      </c>
      <c r="R16" s="59" t="s">
        <v>20</v>
      </c>
      <c r="S16" s="59" t="s">
        <v>20</v>
      </c>
      <c r="T16" s="59" t="s">
        <v>20</v>
      </c>
      <c r="U16" s="59" t="s">
        <v>20</v>
      </c>
      <c r="V16" s="59" t="s">
        <v>20</v>
      </c>
      <c r="W16" s="59" t="s">
        <v>20</v>
      </c>
      <c r="X16" s="59" t="s">
        <v>20</v>
      </c>
      <c r="Y16" s="59" t="s">
        <v>20</v>
      </c>
      <c r="Z16" s="268">
        <v>42</v>
      </c>
      <c r="AA16" s="59">
        <v>13</v>
      </c>
      <c r="AB16" s="59">
        <v>4</v>
      </c>
    </row>
    <row r="17" spans="1:28" s="4" customFormat="1" ht="37.5" customHeight="1">
      <c r="A17" s="50" t="s">
        <v>190</v>
      </c>
      <c r="B17" s="265">
        <f>'[3]Sheet1'!$G17</f>
        <v>13.1</v>
      </c>
      <c r="C17" s="269">
        <f t="shared" si="1"/>
        <v>2</v>
      </c>
      <c r="D17" s="265">
        <f>'[7]1-9月'!$D9</f>
        <v>17.7940263245778</v>
      </c>
      <c r="E17" s="269">
        <f t="shared" si="6"/>
        <v>2</v>
      </c>
      <c r="F17" s="265">
        <f>'[11]产业投资'!$E16</f>
        <v>52.21943386018026</v>
      </c>
      <c r="G17" s="270">
        <f t="shared" si="7"/>
        <v>2</v>
      </c>
      <c r="H17" s="266">
        <f>'[8]1-9月'!$C9</f>
        <v>28.68</v>
      </c>
      <c r="I17" s="265">
        <f>'[8]1-9月'!$D9</f>
        <v>-4.9</v>
      </c>
      <c r="J17" s="269">
        <f t="shared" si="2"/>
        <v>10</v>
      </c>
      <c r="K17" s="266">
        <f>'[1]Sheet1'!$B9/10000</f>
        <v>3.6015</v>
      </c>
      <c r="L17" s="265">
        <f>'[1]Sheet1'!$C9</f>
        <v>-21.25114794244982</v>
      </c>
      <c r="M17" s="269">
        <f t="shared" si="3"/>
        <v>13</v>
      </c>
      <c r="N17" s="266">
        <f>'[1]Sheet1'!$D9/10000</f>
        <v>1.2439</v>
      </c>
      <c r="O17" s="265">
        <f>'[1]Sheet1'!$E9</f>
        <v>-24.984923410927507</v>
      </c>
      <c r="P17" s="271">
        <f t="shared" si="4"/>
        <v>13</v>
      </c>
      <c r="Q17" s="59" t="s">
        <v>20</v>
      </c>
      <c r="R17" s="59" t="s">
        <v>20</v>
      </c>
      <c r="S17" s="59" t="s">
        <v>20</v>
      </c>
      <c r="T17" s="59" t="s">
        <v>20</v>
      </c>
      <c r="U17" s="59" t="s">
        <v>20</v>
      </c>
      <c r="V17" s="59" t="s">
        <v>20</v>
      </c>
      <c r="W17" s="59" t="s">
        <v>20</v>
      </c>
      <c r="X17" s="59" t="s">
        <v>20</v>
      </c>
      <c r="Y17" s="59" t="s">
        <v>20</v>
      </c>
      <c r="Z17" s="268">
        <v>26</v>
      </c>
      <c r="AA17" s="59">
        <v>8</v>
      </c>
      <c r="AB17" s="59"/>
    </row>
    <row r="18" spans="1:28" s="4" customFormat="1" ht="37.5" customHeight="1">
      <c r="A18" s="50" t="s">
        <v>87</v>
      </c>
      <c r="B18" s="265">
        <f>'[3]Sheet1'!$G18</f>
        <v>6</v>
      </c>
      <c r="C18" s="269">
        <f t="shared" si="1"/>
        <v>4</v>
      </c>
      <c r="D18" s="265">
        <f>'[7]1-9月'!$D10</f>
        <v>18.2339392687461</v>
      </c>
      <c r="E18" s="269">
        <f t="shared" si="6"/>
        <v>1</v>
      </c>
      <c r="F18" s="265">
        <f>'[11]产业投资'!$E17</f>
        <v>31.687841485089848</v>
      </c>
      <c r="G18" s="270">
        <f t="shared" si="7"/>
        <v>4</v>
      </c>
      <c r="H18" s="266">
        <f>'[8]1-9月'!$C10</f>
        <v>12.61</v>
      </c>
      <c r="I18" s="265">
        <f>'[8]1-9月'!$D10</f>
        <v>-5.2</v>
      </c>
      <c r="J18" s="269">
        <f t="shared" si="2"/>
        <v>13</v>
      </c>
      <c r="K18" s="266">
        <f>'[1]Sheet1'!$B7/10000</f>
        <v>1.4179</v>
      </c>
      <c r="L18" s="265">
        <f>'[1]Sheet1'!$C7</f>
        <v>-15.075467177767138</v>
      </c>
      <c r="M18" s="269">
        <f t="shared" si="3"/>
        <v>9</v>
      </c>
      <c r="N18" s="266">
        <f>'[1]Sheet1'!$D7/10000</f>
        <v>0.8673</v>
      </c>
      <c r="O18" s="265">
        <f>'[1]Sheet1'!$E7</f>
        <v>-8.047073791348609</v>
      </c>
      <c r="P18" s="271">
        <f t="shared" si="4"/>
        <v>7</v>
      </c>
      <c r="Q18" s="271">
        <v>24025</v>
      </c>
      <c r="R18" s="333">
        <v>5.6183232953796125</v>
      </c>
      <c r="S18" s="271">
        <f t="shared" si="5"/>
        <v>5</v>
      </c>
      <c r="T18" s="59">
        <v>27753.955179041535</v>
      </c>
      <c r="U18" s="60">
        <v>4.292339789578159</v>
      </c>
      <c r="V18" s="59">
        <f>RANK(U18,$U$7:$U$18,0)</f>
        <v>8</v>
      </c>
      <c r="W18" s="59">
        <v>20122.020892127104</v>
      </c>
      <c r="X18" s="60">
        <v>7.564620741222828</v>
      </c>
      <c r="Y18" s="59">
        <f>RANK(X18,$X$9:$X$18,0)</f>
        <v>4</v>
      </c>
      <c r="Z18" s="268">
        <v>17</v>
      </c>
      <c r="AA18" s="59">
        <v>5</v>
      </c>
      <c r="AB18" s="59">
        <v>2</v>
      </c>
    </row>
    <row r="19" spans="1:28" s="4" customFormat="1" ht="37.5" customHeight="1">
      <c r="A19" s="50" t="s">
        <v>208</v>
      </c>
      <c r="B19" s="265">
        <f>'[3]Sheet1'!$G19</f>
        <v>16.3</v>
      </c>
      <c r="C19" s="269">
        <f t="shared" si="1"/>
        <v>1</v>
      </c>
      <c r="D19" s="265">
        <f>'[7]1-9月'!$D11</f>
        <v>10.881012413183171</v>
      </c>
      <c r="E19" s="269">
        <f t="shared" si="6"/>
        <v>8</v>
      </c>
      <c r="F19" s="265">
        <f>'[11]产业投资'!$E18</f>
        <v>1.0630955262143544</v>
      </c>
      <c r="G19" s="270">
        <f t="shared" si="7"/>
        <v>11</v>
      </c>
      <c r="H19" s="266">
        <f>'[8]1-9月'!$C11</f>
        <v>20.38</v>
      </c>
      <c r="I19" s="265">
        <f>'[8]1-9月'!$D11</f>
        <v>-4.1</v>
      </c>
      <c r="J19" s="269">
        <f t="shared" si="2"/>
        <v>1</v>
      </c>
      <c r="K19" s="266">
        <f>'[1]Sheet1'!$B10/10000</f>
        <v>7.0705</v>
      </c>
      <c r="L19" s="265">
        <f>'[1]Sheet1'!$C10</f>
        <v>14.803208417224141</v>
      </c>
      <c r="M19" s="269">
        <f t="shared" si="3"/>
        <v>2</v>
      </c>
      <c r="N19" s="266">
        <f>'[1]Sheet1'!$D10/10000</f>
        <v>2.8597</v>
      </c>
      <c r="O19" s="265">
        <f>'[1]Sheet1'!$E10</f>
        <v>6.784914115011205</v>
      </c>
      <c r="P19" s="271">
        <f t="shared" si="4"/>
        <v>4</v>
      </c>
      <c r="Q19" s="59" t="s">
        <v>20</v>
      </c>
      <c r="R19" s="59" t="s">
        <v>20</v>
      </c>
      <c r="S19" s="59" t="s">
        <v>20</v>
      </c>
      <c r="T19" s="59" t="s">
        <v>20</v>
      </c>
      <c r="U19" s="59" t="s">
        <v>20</v>
      </c>
      <c r="V19" s="59" t="s">
        <v>20</v>
      </c>
      <c r="W19" s="59" t="s">
        <v>20</v>
      </c>
      <c r="X19" s="59" t="s">
        <v>20</v>
      </c>
      <c r="Y19" s="59" t="s">
        <v>20</v>
      </c>
      <c r="Z19" s="268">
        <v>27</v>
      </c>
      <c r="AA19" s="59">
        <v>8</v>
      </c>
      <c r="AB19" s="59">
        <v>4</v>
      </c>
    </row>
    <row r="20" spans="1:19" ht="32.25" customHeight="1">
      <c r="A20" s="374" t="s">
        <v>334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31"/>
      <c r="R20" s="331"/>
      <c r="S20" s="331"/>
    </row>
    <row r="21" spans="4:7" ht="15.75">
      <c r="D21" s="259"/>
      <c r="E21" s="259"/>
      <c r="F21" s="259"/>
      <c r="G21" s="259"/>
    </row>
    <row r="22" spans="4:7" ht="15.75">
      <c r="D22" s="259"/>
      <c r="E22" s="259"/>
      <c r="F22" s="259"/>
      <c r="G22" s="259"/>
    </row>
    <row r="23" spans="4:7" ht="15.75">
      <c r="D23" s="259"/>
      <c r="E23" s="259"/>
      <c r="F23" s="259"/>
      <c r="G23" s="259"/>
    </row>
    <row r="24" spans="4:7" ht="15.75">
      <c r="D24" s="259"/>
      <c r="E24" s="259"/>
      <c r="F24" s="259"/>
      <c r="G24" s="259"/>
    </row>
    <row r="25" spans="4:7" ht="15.75">
      <c r="D25" s="259"/>
      <c r="E25" s="259"/>
      <c r="F25" s="259"/>
      <c r="G25" s="259"/>
    </row>
    <row r="26" spans="4:7" ht="15.75">
      <c r="D26" s="259"/>
      <c r="E26" s="259"/>
      <c r="F26" s="259"/>
      <c r="G26" s="259"/>
    </row>
    <row r="27" spans="4:7" ht="15.75">
      <c r="D27" s="259"/>
      <c r="E27" s="259"/>
      <c r="F27" s="259"/>
      <c r="G27" s="259"/>
    </row>
    <row r="28" spans="4:7" ht="15.75">
      <c r="D28" s="259"/>
      <c r="E28" s="259"/>
      <c r="F28" s="259"/>
      <c r="G28" s="259"/>
    </row>
    <row r="29" spans="4:7" ht="15.75">
      <c r="D29" s="259"/>
      <c r="E29" s="259"/>
      <c r="F29" s="259"/>
      <c r="G29" s="259"/>
    </row>
    <row r="30" spans="4:7" ht="15.75">
      <c r="D30" s="259"/>
      <c r="E30" s="259"/>
      <c r="F30" s="259"/>
      <c r="G30" s="259"/>
    </row>
    <row r="31" spans="4:7" ht="15.75">
      <c r="D31" s="259"/>
      <c r="E31" s="259"/>
      <c r="F31" s="259"/>
      <c r="G31" s="259"/>
    </row>
    <row r="32" spans="4:7" ht="15.75">
      <c r="D32" s="259"/>
      <c r="E32" s="259"/>
      <c r="F32" s="259"/>
      <c r="G32" s="259"/>
    </row>
    <row r="33" spans="4:7" ht="15.75">
      <c r="D33" s="259"/>
      <c r="E33" s="259"/>
      <c r="F33" s="259"/>
      <c r="G33" s="259"/>
    </row>
    <row r="34" spans="4:7" ht="15.75">
      <c r="D34" s="259"/>
      <c r="E34" s="259"/>
      <c r="F34" s="259"/>
      <c r="G34" s="259"/>
    </row>
    <row r="35" spans="4:7" ht="15.75">
      <c r="D35" s="259"/>
      <c r="E35" s="259"/>
      <c r="F35" s="259"/>
      <c r="G35" s="259"/>
    </row>
    <row r="36" spans="4:7" ht="15.75">
      <c r="D36" s="259"/>
      <c r="E36" s="259"/>
      <c r="F36" s="259"/>
      <c r="G36" s="259"/>
    </row>
    <row r="37" spans="4:7" ht="15.75">
      <c r="D37" s="259"/>
      <c r="E37" s="259"/>
      <c r="F37" s="259"/>
      <c r="G37" s="259"/>
    </row>
    <row r="38" spans="4:7" ht="15.75">
      <c r="D38" s="259"/>
      <c r="E38" s="259"/>
      <c r="F38" s="259"/>
      <c r="G38" s="259"/>
    </row>
    <row r="39" spans="4:7" ht="15.75">
      <c r="D39" s="259"/>
      <c r="E39" s="259"/>
      <c r="F39" s="259"/>
      <c r="G39" s="259"/>
    </row>
    <row r="40" spans="4:7" ht="15.75">
      <c r="D40" s="259"/>
      <c r="E40" s="259"/>
      <c r="F40" s="259"/>
      <c r="G40" s="259"/>
    </row>
    <row r="41" spans="4:7" ht="15.75">
      <c r="D41" s="259"/>
      <c r="E41" s="259"/>
      <c r="F41" s="259"/>
      <c r="G41" s="259"/>
    </row>
    <row r="42" spans="4:7" ht="15.75">
      <c r="D42" s="259"/>
      <c r="E42" s="259"/>
      <c r="F42" s="259"/>
      <c r="G42" s="259"/>
    </row>
    <row r="43" spans="4:7" ht="15.75">
      <c r="D43" s="259"/>
      <c r="E43" s="259"/>
      <c r="F43" s="259"/>
      <c r="G43" s="259"/>
    </row>
    <row r="44" spans="4:7" ht="15.75">
      <c r="D44" s="259"/>
      <c r="E44" s="259"/>
      <c r="F44" s="259"/>
      <c r="G44" s="259"/>
    </row>
    <row r="45" spans="4:7" ht="15.75">
      <c r="D45" s="259"/>
      <c r="E45" s="259"/>
      <c r="F45" s="259"/>
      <c r="G45" s="259"/>
    </row>
  </sheetData>
  <sheetProtection/>
  <mergeCells count="14">
    <mergeCell ref="A20:P20"/>
    <mergeCell ref="F4:G4"/>
    <mergeCell ref="B3:C4"/>
    <mergeCell ref="D3:E4"/>
    <mergeCell ref="H3:J4"/>
    <mergeCell ref="K3:M4"/>
    <mergeCell ref="A2:AB2"/>
    <mergeCell ref="W3:Y4"/>
    <mergeCell ref="N3:P4"/>
    <mergeCell ref="T3:V4"/>
    <mergeCell ref="A3:A4"/>
    <mergeCell ref="F3:G3"/>
    <mergeCell ref="Z3:AB4"/>
    <mergeCell ref="Q3:S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4" sqref="H4"/>
    </sheetView>
  </sheetViews>
  <sheetFormatPr defaultColWidth="8.00390625" defaultRowHeight="14.25"/>
  <cols>
    <col min="1" max="1" width="26.75390625" style="64" customWidth="1"/>
    <col min="2" max="2" width="16.00390625" style="68" customWidth="1"/>
    <col min="3" max="3" width="14.75390625" style="68" customWidth="1"/>
    <col min="4" max="4" width="16.50390625" style="69" customWidth="1"/>
    <col min="5" max="15" width="9.00390625" style="64" customWidth="1"/>
    <col min="16" max="111" width="8.00390625" style="64" customWidth="1"/>
    <col min="112" max="133" width="9.00390625" style="64" customWidth="1"/>
    <col min="134" max="16384" width="8.00390625" style="64" customWidth="1"/>
  </cols>
  <sheetData>
    <row r="1" spans="1:4" ht="31.5" customHeight="1">
      <c r="A1" s="337" t="s">
        <v>335</v>
      </c>
      <c r="B1" s="337"/>
      <c r="C1" s="337"/>
      <c r="D1" s="337"/>
    </row>
    <row r="2" spans="1:4" ht="17.25" customHeight="1">
      <c r="A2" s="39"/>
      <c r="B2" s="39"/>
      <c r="C2" s="39"/>
      <c r="D2" s="51"/>
    </row>
    <row r="3" spans="1:4" s="2" customFormat="1" ht="36" customHeight="1">
      <c r="A3" s="40" t="s">
        <v>210</v>
      </c>
      <c r="B3" s="41" t="s">
        <v>13</v>
      </c>
      <c r="C3" s="42" t="s">
        <v>244</v>
      </c>
      <c r="D3" s="65" t="s">
        <v>299</v>
      </c>
    </row>
    <row r="4" spans="1:5" s="2" customFormat="1" ht="22.5" customHeight="1">
      <c r="A4" s="103" t="s">
        <v>235</v>
      </c>
      <c r="B4" s="43" t="s">
        <v>14</v>
      </c>
      <c r="C4" s="45">
        <f>GDP!B4</f>
        <v>2791.2499</v>
      </c>
      <c r="D4" s="52">
        <f>GDP!C4</f>
        <v>2.8</v>
      </c>
      <c r="E4" s="54"/>
    </row>
    <row r="5" spans="1:5" s="2" customFormat="1" ht="22.5" customHeight="1">
      <c r="A5" s="103" t="s">
        <v>15</v>
      </c>
      <c r="B5" s="43" t="s">
        <v>14</v>
      </c>
      <c r="C5" s="45">
        <f>GDP!B5</f>
        <v>261.7760817825116</v>
      </c>
      <c r="D5" s="52">
        <f>GDP!C5</f>
        <v>3.3</v>
      </c>
      <c r="E5" s="54"/>
    </row>
    <row r="6" spans="1:5" s="2" customFormat="1" ht="22.5" customHeight="1">
      <c r="A6" s="103" t="s">
        <v>16</v>
      </c>
      <c r="B6" s="43" t="s">
        <v>14</v>
      </c>
      <c r="C6" s="45">
        <f>GDP!B6</f>
        <v>1129.7431839943836</v>
      </c>
      <c r="D6" s="52">
        <f>GDP!C6</f>
        <v>3.4</v>
      </c>
      <c r="E6" s="54"/>
    </row>
    <row r="7" spans="1:5" s="2" customFormat="1" ht="22.5" customHeight="1">
      <c r="A7" s="103" t="s">
        <v>17</v>
      </c>
      <c r="B7" s="43" t="s">
        <v>14</v>
      </c>
      <c r="C7" s="45">
        <f>GDP!B9</f>
        <v>1399.7306342231047</v>
      </c>
      <c r="D7" s="52">
        <f>GDP!C9</f>
        <v>2.3</v>
      </c>
      <c r="E7" s="54"/>
    </row>
    <row r="8" spans="1:5" s="2" customFormat="1" ht="22.5" customHeight="1">
      <c r="A8" s="104" t="s">
        <v>19</v>
      </c>
      <c r="B8" s="43" t="s">
        <v>14</v>
      </c>
      <c r="C8" s="45" t="s">
        <v>20</v>
      </c>
      <c r="D8" s="52">
        <f>'规模工业生产主要分类'!B4</f>
        <v>3.6</v>
      </c>
      <c r="E8" s="54"/>
    </row>
    <row r="9" spans="1:5" s="2" customFormat="1" ht="31.5" customHeight="1">
      <c r="A9" s="105" t="s">
        <v>336</v>
      </c>
      <c r="B9" s="43" t="s">
        <v>14</v>
      </c>
      <c r="C9" s="45">
        <v>159.06759</v>
      </c>
      <c r="D9" s="52">
        <v>9.5</v>
      </c>
      <c r="E9" s="54"/>
    </row>
    <row r="10" spans="1:5" s="2" customFormat="1" ht="22.5" customHeight="1">
      <c r="A10" s="44" t="s">
        <v>21</v>
      </c>
      <c r="B10" s="43" t="s">
        <v>14</v>
      </c>
      <c r="C10" s="45" t="s">
        <v>20</v>
      </c>
      <c r="D10" s="106">
        <f>'固定资产投资'!B5</f>
        <v>8.5</v>
      </c>
      <c r="E10" s="54"/>
    </row>
    <row r="11" spans="1:5" s="2" customFormat="1" ht="22.5" customHeight="1">
      <c r="A11" s="44" t="s">
        <v>294</v>
      </c>
      <c r="B11" s="43" t="s">
        <v>14</v>
      </c>
      <c r="C11" s="45" t="s">
        <v>20</v>
      </c>
      <c r="D11" s="52">
        <f>'县市2'!F6</f>
        <v>12.657273440637582</v>
      </c>
      <c r="E11" s="54"/>
    </row>
    <row r="12" spans="1:5" s="2" customFormat="1" ht="22.5" customHeight="1">
      <c r="A12" s="44" t="s">
        <v>295</v>
      </c>
      <c r="B12" s="43" t="s">
        <v>14</v>
      </c>
      <c r="C12" s="45" t="s">
        <v>20</v>
      </c>
      <c r="D12" s="52">
        <f>'固定资产投资'!B19</f>
        <v>12.1</v>
      </c>
      <c r="E12" s="54"/>
    </row>
    <row r="13" spans="1:5" s="2" customFormat="1" ht="22.5" customHeight="1">
      <c r="A13" s="44" t="s">
        <v>292</v>
      </c>
      <c r="B13" s="43" t="s">
        <v>14</v>
      </c>
      <c r="C13" s="45">
        <f>'商品房建设与销售'!C4</f>
        <v>155.7539</v>
      </c>
      <c r="D13" s="52">
        <f>'商品房建设与销售'!D4</f>
        <v>12.13</v>
      </c>
      <c r="E13" s="54"/>
    </row>
    <row r="14" spans="1:5" s="2" customFormat="1" ht="22.5" customHeight="1">
      <c r="A14" s="44" t="s">
        <v>22</v>
      </c>
      <c r="B14" s="43" t="s">
        <v>23</v>
      </c>
      <c r="C14" s="45">
        <f>'商品房建设与销售'!C7</f>
        <v>405.6305</v>
      </c>
      <c r="D14" s="52">
        <f>'商品房建设与销售'!D7</f>
        <v>-5.25</v>
      </c>
      <c r="E14" s="54"/>
    </row>
    <row r="15" spans="1:5" s="2" customFormat="1" ht="22.5" customHeight="1">
      <c r="A15" s="44" t="s">
        <v>24</v>
      </c>
      <c r="B15" s="43" t="s">
        <v>14</v>
      </c>
      <c r="C15" s="45">
        <f>'商品房建设与销售'!C9</f>
        <v>240.8477</v>
      </c>
      <c r="D15" s="52">
        <f>'商品房建设与销售'!D9</f>
        <v>-5.08</v>
      </c>
      <c r="E15" s="54"/>
    </row>
    <row r="16" spans="1:5" s="2" customFormat="1" ht="22.5" customHeight="1">
      <c r="A16" s="46" t="s">
        <v>25</v>
      </c>
      <c r="B16" s="43" t="s">
        <v>14</v>
      </c>
      <c r="C16" s="45">
        <f>'国内贸易、旅游'!C5</f>
        <v>1085.7028211296333</v>
      </c>
      <c r="D16" s="52">
        <f>'国内贸易、旅游'!D5</f>
        <v>-4.6</v>
      </c>
      <c r="E16" s="54"/>
    </row>
    <row r="17" spans="1:5" s="2" customFormat="1" ht="22.5" customHeight="1">
      <c r="A17" s="44" t="s">
        <v>26</v>
      </c>
      <c r="B17" s="43" t="s">
        <v>14</v>
      </c>
      <c r="C17" s="334">
        <v>312.4</v>
      </c>
      <c r="D17" s="335">
        <v>22</v>
      </c>
      <c r="E17" s="54"/>
    </row>
    <row r="18" spans="1:5" s="2" customFormat="1" ht="22.5" customHeight="1">
      <c r="A18" s="44" t="s">
        <v>27</v>
      </c>
      <c r="B18" s="43" t="s">
        <v>14</v>
      </c>
      <c r="C18" s="45">
        <v>620.5537</v>
      </c>
      <c r="D18" s="52">
        <v>17</v>
      </c>
      <c r="E18" s="54"/>
    </row>
    <row r="19" spans="1:5" s="2" customFormat="1" ht="22.5" customHeight="1">
      <c r="A19" s="44" t="s">
        <v>205</v>
      </c>
      <c r="B19" s="43" t="s">
        <v>28</v>
      </c>
      <c r="C19" s="45">
        <v>5.2978</v>
      </c>
      <c r="D19" s="52">
        <v>55.3</v>
      </c>
      <c r="E19" s="54"/>
    </row>
    <row r="20" spans="1:5" s="2" customFormat="1" ht="22.5" customHeight="1">
      <c r="A20" s="104" t="s">
        <v>191</v>
      </c>
      <c r="B20" s="43" t="s">
        <v>14</v>
      </c>
      <c r="C20" s="45">
        <f>'财政金融'!C5</f>
        <v>238.0875</v>
      </c>
      <c r="D20" s="52">
        <f>'财政金融'!D5</f>
        <v>-5.4</v>
      </c>
      <c r="E20" s="54"/>
    </row>
    <row r="21" spans="1:5" s="2" customFormat="1" ht="22.5" customHeight="1">
      <c r="A21" s="104" t="s">
        <v>211</v>
      </c>
      <c r="B21" s="43" t="s">
        <v>14</v>
      </c>
      <c r="C21" s="45">
        <f>'[1]Sheet2'!$C$9/10000</f>
        <v>99.979</v>
      </c>
      <c r="D21" s="52">
        <f>'财政金融'!D8</f>
        <v>-6.7</v>
      </c>
      <c r="E21" s="54"/>
    </row>
    <row r="22" spans="1:5" s="2" customFormat="1" ht="22.5" customHeight="1">
      <c r="A22" s="104" t="s">
        <v>199</v>
      </c>
      <c r="B22" s="43" t="s">
        <v>14</v>
      </c>
      <c r="C22" s="45">
        <f>'财政金融'!C11</f>
        <v>376.3501</v>
      </c>
      <c r="D22" s="52">
        <f>'财政金融'!D11</f>
        <v>-15</v>
      </c>
      <c r="E22" s="54"/>
    </row>
    <row r="23" spans="1:5" s="2" customFormat="1" ht="22.5" customHeight="1">
      <c r="A23" s="44" t="s">
        <v>29</v>
      </c>
      <c r="B23" s="43" t="s">
        <v>14</v>
      </c>
      <c r="C23" s="45">
        <f>'财政金融'!B13</f>
        <v>3054.8593541287</v>
      </c>
      <c r="D23" s="52">
        <f>'财政金融'!D13</f>
        <v>8.525687625279943</v>
      </c>
      <c r="E23" s="54"/>
    </row>
    <row r="24" spans="1:5" s="2" customFormat="1" ht="22.5" customHeight="1">
      <c r="A24" s="44" t="s">
        <v>214</v>
      </c>
      <c r="B24" s="43" t="s">
        <v>14</v>
      </c>
      <c r="C24" s="45">
        <f>'财政金融'!B14</f>
        <v>1913.4786162836</v>
      </c>
      <c r="D24" s="52">
        <f>'财政金融'!D14</f>
        <v>13.2</v>
      </c>
      <c r="E24" s="54"/>
    </row>
    <row r="25" spans="1:5" s="2" customFormat="1" ht="22.5" customHeight="1">
      <c r="A25" s="44" t="s">
        <v>30</v>
      </c>
      <c r="B25" s="43" t="s">
        <v>14</v>
      </c>
      <c r="C25" s="45">
        <f>'财政金融'!B19</f>
        <v>2359.9124537909</v>
      </c>
      <c r="D25" s="52">
        <f>'财政金融'!D19</f>
        <v>21.6</v>
      </c>
      <c r="E25" s="54"/>
    </row>
    <row r="26" spans="1:5" s="2" customFormat="1" ht="22.5" customHeight="1">
      <c r="A26" s="44" t="s">
        <v>31</v>
      </c>
      <c r="B26" s="43" t="s">
        <v>5</v>
      </c>
      <c r="C26" s="107" t="s">
        <v>20</v>
      </c>
      <c r="D26" s="66">
        <f>'人民生活和物价1'!D5</f>
        <v>102.67048866</v>
      </c>
      <c r="E26" s="54"/>
    </row>
    <row r="27" spans="1:5" s="2" customFormat="1" ht="22.5" customHeight="1">
      <c r="A27" s="104" t="s">
        <v>18</v>
      </c>
      <c r="B27" s="43" t="s">
        <v>212</v>
      </c>
      <c r="C27" s="45">
        <f>'用电量'!B5/10000</f>
        <v>117.95685407</v>
      </c>
      <c r="D27" s="52">
        <f>'用电量'!C5</f>
        <v>1.23</v>
      </c>
      <c r="E27" s="54"/>
    </row>
    <row r="28" spans="1:5" s="2" customFormat="1" ht="22.5" customHeight="1">
      <c r="A28" s="104" t="s">
        <v>213</v>
      </c>
      <c r="B28" s="43" t="s">
        <v>212</v>
      </c>
      <c r="C28" s="45">
        <f>'用电量'!D5/10000</f>
        <v>61.87304887</v>
      </c>
      <c r="D28" s="52">
        <f>'用电量'!E5</f>
        <v>4.07</v>
      </c>
      <c r="E28" s="54"/>
    </row>
    <row r="29" spans="1:5" s="2" customFormat="1" ht="22.5" customHeight="1">
      <c r="A29" s="44" t="s">
        <v>332</v>
      </c>
      <c r="B29" s="43" t="s">
        <v>33</v>
      </c>
      <c r="C29" s="67">
        <v>21023</v>
      </c>
      <c r="D29" s="66">
        <v>5.5</v>
      </c>
      <c r="E29" s="54"/>
    </row>
    <row r="30" spans="1:5" s="2" customFormat="1" ht="22.5" customHeight="1">
      <c r="A30" s="46" t="s">
        <v>32</v>
      </c>
      <c r="B30" s="43" t="s">
        <v>33</v>
      </c>
      <c r="C30" s="55">
        <v>26639</v>
      </c>
      <c r="D30" s="52">
        <v>4.4</v>
      </c>
      <c r="E30" s="54"/>
    </row>
    <row r="31" spans="1:5" s="2" customFormat="1" ht="22.5" customHeight="1">
      <c r="A31" s="46" t="s">
        <v>34</v>
      </c>
      <c r="B31" s="43" t="s">
        <v>33</v>
      </c>
      <c r="C31" s="55">
        <v>13985</v>
      </c>
      <c r="D31" s="52">
        <v>7.5</v>
      </c>
      <c r="E31" s="5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29.00390625" style="53" customWidth="1"/>
    <col min="2" max="2" width="14.50390625" style="53" customWidth="1"/>
    <col min="3" max="3" width="12.875" style="53" customWidth="1"/>
    <col min="4" max="16384" width="8.875" style="53" customWidth="1"/>
  </cols>
  <sheetData>
    <row r="1" spans="1:3" ht="19.5">
      <c r="A1" s="338" t="s">
        <v>260</v>
      </c>
      <c r="B1" s="338"/>
      <c r="C1" s="338"/>
    </row>
    <row r="2" spans="1:2" ht="15.75">
      <c r="A2" s="84"/>
      <c r="B2" s="84"/>
    </row>
    <row r="3" spans="1:4" ht="24" customHeight="1">
      <c r="A3" s="108" t="s">
        <v>300</v>
      </c>
      <c r="B3" s="109" t="s">
        <v>310</v>
      </c>
      <c r="C3" s="110" t="s">
        <v>289</v>
      </c>
      <c r="D3" s="84"/>
    </row>
    <row r="4" spans="1:4" ht="24" customHeight="1">
      <c r="A4" s="111" t="s">
        <v>293</v>
      </c>
      <c r="B4" s="112">
        <f>'[13]1-3季度'!$D$107/10000</f>
        <v>2791.2499</v>
      </c>
      <c r="C4" s="113">
        <f>'[13]1-3季度'!$L107</f>
        <v>2.8</v>
      </c>
      <c r="D4" s="84"/>
    </row>
    <row r="5" spans="1:4" ht="24" customHeight="1">
      <c r="A5" s="111" t="s">
        <v>262</v>
      </c>
      <c r="B5" s="114">
        <f>'[13]1-3季度'!$D155/10000</f>
        <v>261.7760817825116</v>
      </c>
      <c r="C5" s="113">
        <f>'[13]1-3季度'!$L155</f>
        <v>3.3</v>
      </c>
      <c r="D5" s="84"/>
    </row>
    <row r="6" spans="1:4" ht="24" customHeight="1">
      <c r="A6" s="111" t="s">
        <v>263</v>
      </c>
      <c r="B6" s="114">
        <f>'[13]1-3季度'!$D156/10000</f>
        <v>1129.7431839943836</v>
      </c>
      <c r="C6" s="113">
        <f>'[13]1-3季度'!$L156</f>
        <v>3.4</v>
      </c>
      <c r="D6" s="84"/>
    </row>
    <row r="7" spans="1:4" ht="24" customHeight="1">
      <c r="A7" s="115" t="s">
        <v>264</v>
      </c>
      <c r="B7" s="114">
        <f>'[13]1-3季度'!$D110/10000</f>
        <v>957.4397804365677</v>
      </c>
      <c r="C7" s="113">
        <f>'[13]1-3季度'!$L110</f>
        <v>3.2</v>
      </c>
      <c r="D7" s="84"/>
    </row>
    <row r="8" spans="1:4" ht="24" customHeight="1">
      <c r="A8" s="115" t="s">
        <v>265</v>
      </c>
      <c r="B8" s="114">
        <f>'[13]1-3季度'!$D116/10000</f>
        <v>173.48150355781576</v>
      </c>
      <c r="C8" s="113">
        <f>'[13]1-3季度'!$L116</f>
        <v>4.5</v>
      </c>
      <c r="D8" s="84"/>
    </row>
    <row r="9" spans="1:4" ht="24" customHeight="1">
      <c r="A9" s="111" t="s">
        <v>266</v>
      </c>
      <c r="B9" s="114">
        <f>'[13]1-3季度'!$D157/10000</f>
        <v>1399.7306342231047</v>
      </c>
      <c r="C9" s="113">
        <f>'[13]1-3季度'!$L157</f>
        <v>2.3</v>
      </c>
      <c r="D9" s="84"/>
    </row>
    <row r="10" spans="1:4" ht="24" customHeight="1">
      <c r="A10" s="115" t="s">
        <v>267</v>
      </c>
      <c r="B10" s="114">
        <f>'[13]1-3季度'!$D117/10000</f>
        <v>235.19164745666805</v>
      </c>
      <c r="C10" s="113">
        <f>'[13]1-3季度'!$L117</f>
        <v>0.6</v>
      </c>
      <c r="D10" s="84"/>
    </row>
    <row r="11" spans="1:4" ht="24" customHeight="1">
      <c r="A11" s="115" t="s">
        <v>268</v>
      </c>
      <c r="B11" s="114">
        <f>'[13]1-3季度'!$D120/10000</f>
        <v>109.81884859315468</v>
      </c>
      <c r="C11" s="113">
        <f>'[13]1-3季度'!$L120</f>
        <v>-0.9</v>
      </c>
      <c r="D11" s="84"/>
    </row>
    <row r="12" spans="1:4" ht="24" customHeight="1">
      <c r="A12" s="115" t="s">
        <v>269</v>
      </c>
      <c r="B12" s="114">
        <f>'[13]1-3季度'!$D129/10000</f>
        <v>43.218203874713716</v>
      </c>
      <c r="C12" s="113">
        <f>'[13]1-3季度'!$L129</f>
        <v>-14.7</v>
      </c>
      <c r="D12" s="84"/>
    </row>
    <row r="13" spans="1:4" ht="24" customHeight="1">
      <c r="A13" s="115" t="s">
        <v>270</v>
      </c>
      <c r="B13" s="114">
        <f>'[13]1-3季度'!$D132/10000</f>
        <v>88.39485342310431</v>
      </c>
      <c r="C13" s="113">
        <f>'[13]1-3季度'!$L132</f>
        <v>8.7</v>
      </c>
      <c r="D13" s="84"/>
    </row>
    <row r="14" spans="1:4" ht="24" customHeight="1">
      <c r="A14" s="115" t="s">
        <v>271</v>
      </c>
      <c r="B14" s="114">
        <f>'[13]1-3季度'!$D137/10000</f>
        <v>198.0811637642598</v>
      </c>
      <c r="C14" s="113">
        <f>'[13]1-3季度'!$L137</f>
        <v>1.7</v>
      </c>
      <c r="D14" s="84"/>
    </row>
    <row r="15" spans="1:4" ht="24" customHeight="1">
      <c r="A15" s="115" t="s">
        <v>272</v>
      </c>
      <c r="B15" s="114">
        <f>'[13]1-3季度'!$D141/10000</f>
        <v>445.537227660535</v>
      </c>
      <c r="C15" s="113">
        <f>'[13]1-3季度'!$L141</f>
        <v>5.3</v>
      </c>
      <c r="D15" s="84"/>
    </row>
    <row r="16" spans="1:4" ht="24" customHeight="1">
      <c r="A16" s="115" t="s">
        <v>273</v>
      </c>
      <c r="B16" s="114">
        <f>'[13]1-3季度'!$D150/10000</f>
        <v>263.75718731331096</v>
      </c>
      <c r="C16" s="113">
        <f>'[13]1-3季度'!$L150</f>
        <v>1.7</v>
      </c>
      <c r="D16" s="8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22.75390625" style="281" customWidth="1"/>
    <col min="2" max="2" width="9.50390625" style="288" customWidth="1"/>
    <col min="3" max="3" width="12.125" style="288" customWidth="1"/>
    <col min="4" max="4" width="10.125" style="288" customWidth="1"/>
    <col min="5" max="16384" width="8.875" style="281" customWidth="1"/>
  </cols>
  <sheetData>
    <row r="1" spans="1:4" ht="19.5">
      <c r="A1" s="339" t="s">
        <v>337</v>
      </c>
      <c r="B1" s="339"/>
      <c r="C1" s="339"/>
      <c r="D1" s="339"/>
    </row>
    <row r="3" spans="1:4" ht="26.25" customHeight="1">
      <c r="A3" s="289"/>
      <c r="B3" s="330" t="s">
        <v>338</v>
      </c>
      <c r="C3" s="330" t="s">
        <v>339</v>
      </c>
      <c r="D3" s="110" t="s">
        <v>370</v>
      </c>
    </row>
    <row r="4" spans="1:4" ht="26.25" customHeight="1">
      <c r="A4" s="111" t="s">
        <v>340</v>
      </c>
      <c r="B4" s="290" t="s">
        <v>341</v>
      </c>
      <c r="C4" s="291">
        <v>457.43</v>
      </c>
      <c r="D4" s="292">
        <v>3.6</v>
      </c>
    </row>
    <row r="5" spans="1:4" ht="26.25" customHeight="1">
      <c r="A5" s="111" t="s">
        <v>342</v>
      </c>
      <c r="B5" s="290"/>
      <c r="C5" s="291"/>
      <c r="D5" s="292"/>
    </row>
    <row r="6" spans="1:4" ht="26.25" customHeight="1">
      <c r="A6" s="289" t="s">
        <v>343</v>
      </c>
      <c r="B6" s="290" t="s">
        <v>344</v>
      </c>
      <c r="C6" s="291">
        <v>10.21</v>
      </c>
      <c r="D6" s="292" t="s">
        <v>345</v>
      </c>
    </row>
    <row r="7" spans="1:4" ht="26.25" customHeight="1">
      <c r="A7" s="289" t="s">
        <v>346</v>
      </c>
      <c r="B7" s="290" t="s">
        <v>344</v>
      </c>
      <c r="C7" s="291">
        <v>97.55</v>
      </c>
      <c r="D7" s="292">
        <v>3.5</v>
      </c>
    </row>
    <row r="8" spans="1:4" ht="26.25" customHeight="1">
      <c r="A8" s="289" t="s">
        <v>347</v>
      </c>
      <c r="B8" s="290" t="s">
        <v>344</v>
      </c>
      <c r="C8" s="291">
        <v>177.73</v>
      </c>
      <c r="D8" s="295">
        <v>6.75</v>
      </c>
    </row>
    <row r="9" spans="1:4" ht="26.25" customHeight="1">
      <c r="A9" s="111" t="s">
        <v>348</v>
      </c>
      <c r="B9" s="290"/>
      <c r="C9" s="291"/>
      <c r="D9" s="292"/>
    </row>
    <row r="10" spans="1:4" ht="26.25" customHeight="1">
      <c r="A10" s="289" t="s">
        <v>343</v>
      </c>
      <c r="B10" s="290" t="s">
        <v>349</v>
      </c>
      <c r="C10" s="291">
        <v>107.08</v>
      </c>
      <c r="D10" s="292" t="s">
        <v>345</v>
      </c>
    </row>
    <row r="11" spans="1:4" ht="26.25" customHeight="1">
      <c r="A11" s="289" t="s">
        <v>346</v>
      </c>
      <c r="B11" s="290" t="s">
        <v>349</v>
      </c>
      <c r="C11" s="291">
        <v>213.23</v>
      </c>
      <c r="D11" s="295">
        <v>3.65</v>
      </c>
    </row>
    <row r="12" spans="1:4" ht="26.25" customHeight="1">
      <c r="A12" s="289" t="s">
        <v>347</v>
      </c>
      <c r="B12" s="290" t="s">
        <v>349</v>
      </c>
      <c r="C12" s="291">
        <v>19.93</v>
      </c>
      <c r="D12" s="295">
        <v>11.03</v>
      </c>
    </row>
    <row r="13" spans="1:4" ht="26.25" customHeight="1">
      <c r="A13" s="289" t="s">
        <v>350</v>
      </c>
      <c r="B13" s="290" t="s">
        <v>349</v>
      </c>
      <c r="C13" s="291">
        <v>1.68</v>
      </c>
      <c r="D13" s="295">
        <v>3.59</v>
      </c>
    </row>
    <row r="14" spans="1:4" ht="26.25" customHeight="1">
      <c r="A14" s="289" t="s">
        <v>351</v>
      </c>
      <c r="B14" s="290" t="s">
        <v>349</v>
      </c>
      <c r="C14" s="291">
        <v>47.68</v>
      </c>
      <c r="D14" s="295">
        <v>-0.29</v>
      </c>
    </row>
    <row r="15" spans="1:4" ht="26.25" customHeight="1">
      <c r="A15" s="289" t="s">
        <v>352</v>
      </c>
      <c r="B15" s="290" t="s">
        <v>353</v>
      </c>
      <c r="C15" s="293">
        <v>259.4</v>
      </c>
      <c r="D15" s="292" t="s">
        <v>345</v>
      </c>
    </row>
    <row r="16" spans="1:4" ht="26.25" customHeight="1">
      <c r="A16" s="289" t="s">
        <v>354</v>
      </c>
      <c r="B16" s="290" t="s">
        <v>353</v>
      </c>
      <c r="C16" s="291">
        <v>8.74</v>
      </c>
      <c r="D16" s="294" t="s">
        <v>345</v>
      </c>
    </row>
    <row r="17" spans="1:4" ht="26.25" customHeight="1">
      <c r="A17" s="289" t="s">
        <v>355</v>
      </c>
      <c r="B17" s="290" t="s">
        <v>353</v>
      </c>
      <c r="C17" s="291">
        <v>37.01</v>
      </c>
      <c r="D17" s="294" t="s">
        <v>345</v>
      </c>
    </row>
    <row r="18" spans="1:4" ht="26.25" customHeight="1">
      <c r="A18" s="289" t="s">
        <v>356</v>
      </c>
      <c r="B18" s="290" t="s">
        <v>357</v>
      </c>
      <c r="C18" s="291">
        <v>2160.76</v>
      </c>
      <c r="D18" s="294" t="s">
        <v>345</v>
      </c>
    </row>
    <row r="19" spans="1:4" ht="26.25" customHeight="1">
      <c r="A19" s="289" t="s">
        <v>358</v>
      </c>
      <c r="B19" s="290" t="s">
        <v>349</v>
      </c>
      <c r="C19" s="293">
        <v>34.8</v>
      </c>
      <c r="D19" s="295">
        <v>-2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0" sqref="B10"/>
    </sheetView>
  </sheetViews>
  <sheetFormatPr defaultColWidth="8.00390625" defaultRowHeight="14.25"/>
  <cols>
    <col min="1" max="1" width="39.75390625" style="70" customWidth="1"/>
    <col min="2" max="2" width="15.875" style="70" customWidth="1"/>
    <col min="3" max="3" width="10.125" style="70" customWidth="1"/>
    <col min="4" max="4" width="6.875" style="71" customWidth="1"/>
    <col min="5" max="16384" width="8.00390625" style="70" customWidth="1"/>
  </cols>
  <sheetData>
    <row r="1" spans="1:4" ht="24.75">
      <c r="A1" s="340" t="s">
        <v>35</v>
      </c>
      <c r="B1" s="340"/>
      <c r="C1" s="26"/>
      <c r="D1" s="26"/>
    </row>
    <row r="2" spans="1:4" ht="15.75">
      <c r="A2" s="119"/>
      <c r="B2" s="119"/>
      <c r="D2" s="70"/>
    </row>
    <row r="3" spans="1:2" ht="24" customHeight="1">
      <c r="A3" s="120" t="s">
        <v>236</v>
      </c>
      <c r="B3" s="121" t="s">
        <v>296</v>
      </c>
    </row>
    <row r="4" spans="1:2" ht="24" customHeight="1">
      <c r="A4" s="122" t="s">
        <v>36</v>
      </c>
      <c r="B4" s="123">
        <f>'[3]Sheet1'!$G$22</f>
        <v>3.6</v>
      </c>
    </row>
    <row r="5" spans="1:2" ht="24" customHeight="1">
      <c r="A5" s="124" t="s">
        <v>37</v>
      </c>
      <c r="B5" s="125">
        <f>'[3]Sheet1'!G23</f>
        <v>-5.7</v>
      </c>
    </row>
    <row r="6" spans="1:2" ht="24" customHeight="1">
      <c r="A6" s="124" t="s">
        <v>38</v>
      </c>
      <c r="B6" s="125">
        <f>'[3]Sheet1'!G24</f>
        <v>4.2</v>
      </c>
    </row>
    <row r="7" spans="1:2" ht="24" customHeight="1">
      <c r="A7" s="124" t="s">
        <v>39</v>
      </c>
      <c r="B7" s="125">
        <f>'[3]Sheet1'!G25</f>
        <v>-1.9630064457308265</v>
      </c>
    </row>
    <row r="8" spans="1:2" ht="24" customHeight="1">
      <c r="A8" s="124" t="s">
        <v>40</v>
      </c>
      <c r="B8" s="125">
        <f>'[3]Sheet1'!G26</f>
        <v>-4.036133000192194</v>
      </c>
    </row>
    <row r="9" spans="1:2" ht="24" customHeight="1">
      <c r="A9" s="124" t="s">
        <v>41</v>
      </c>
      <c r="B9" s="125">
        <f>'[3]Sheet1'!G27</f>
        <v>-2.074393599585278</v>
      </c>
    </row>
    <row r="10" spans="1:2" ht="24" customHeight="1">
      <c r="A10" s="124" t="s">
        <v>42</v>
      </c>
      <c r="B10" s="125">
        <f>'[3]Sheet1'!G28</f>
        <v>5.9298868022980855</v>
      </c>
    </row>
    <row r="11" spans="1:2" ht="24" customHeight="1">
      <c r="A11" s="124" t="s">
        <v>43</v>
      </c>
      <c r="B11" s="125">
        <f>'[3]Sheet1'!G29</f>
        <v>-5.6767464834123444</v>
      </c>
    </row>
    <row r="12" spans="1:2" ht="24" customHeight="1">
      <c r="A12" s="124" t="s">
        <v>44</v>
      </c>
      <c r="B12" s="125">
        <f>'[3]Sheet1'!G30</f>
        <v>6.5</v>
      </c>
    </row>
    <row r="13" spans="1:2" ht="24" customHeight="1">
      <c r="A13" s="124" t="s">
        <v>45</v>
      </c>
      <c r="B13" s="125">
        <f>'[3]Sheet1'!G31</f>
        <v>-4.836628948232786</v>
      </c>
    </row>
    <row r="14" spans="1:2" ht="24" customHeight="1">
      <c r="A14" s="124" t="s">
        <v>46</v>
      </c>
      <c r="B14" s="125">
        <f>'[3]Sheet1'!G32</f>
        <v>5.2</v>
      </c>
    </row>
    <row r="15" spans="1:2" ht="24" customHeight="1">
      <c r="A15" s="124" t="s">
        <v>47</v>
      </c>
      <c r="B15" s="125">
        <f>'[3]Sheet1'!G33</f>
        <v>7.8</v>
      </c>
    </row>
    <row r="16" spans="1:2" ht="24" customHeight="1">
      <c r="A16" s="126" t="s">
        <v>48</v>
      </c>
      <c r="B16" s="127">
        <f>'[3]Sheet1'!G34</f>
        <v>4.1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8.00390625" defaultRowHeight="14.25"/>
  <cols>
    <col min="1" max="1" width="34.50390625" style="76" customWidth="1"/>
    <col min="2" max="2" width="13.50390625" style="70" customWidth="1"/>
    <col min="3" max="16384" width="8.00390625" style="70" customWidth="1"/>
  </cols>
  <sheetData>
    <row r="1" spans="1:2" s="72" customFormat="1" ht="24.75">
      <c r="A1" s="341" t="s">
        <v>49</v>
      </c>
      <c r="B1" s="341"/>
    </row>
    <row r="2" spans="1:2" s="72" customFormat="1" ht="19.5">
      <c r="A2" s="128"/>
      <c r="B2" s="129"/>
    </row>
    <row r="3" spans="1:2" s="73" customFormat="1" ht="29.25" customHeight="1">
      <c r="A3" s="130" t="s">
        <v>236</v>
      </c>
      <c r="B3" s="131" t="s">
        <v>50</v>
      </c>
    </row>
    <row r="4" spans="1:2" s="74" customFormat="1" ht="29.25" customHeight="1">
      <c r="A4" s="130" t="s">
        <v>51</v>
      </c>
      <c r="B4" s="125">
        <f>'[3]Sheet1'!G38</f>
        <v>3.8</v>
      </c>
    </row>
    <row r="5" spans="1:2" s="24" customFormat="1" ht="29.25" customHeight="1">
      <c r="A5" s="132" t="s">
        <v>52</v>
      </c>
      <c r="B5" s="125">
        <f>'[3]Sheet1'!G39</f>
        <v>0.8</v>
      </c>
    </row>
    <row r="6" spans="1:2" s="24" customFormat="1" ht="29.25" customHeight="1">
      <c r="A6" s="132" t="s">
        <v>53</v>
      </c>
      <c r="B6" s="125">
        <f>'[3]Sheet1'!G40</f>
        <v>10.7</v>
      </c>
    </row>
    <row r="7" spans="1:2" s="24" customFormat="1" ht="29.25" customHeight="1">
      <c r="A7" s="132" t="s">
        <v>54</v>
      </c>
      <c r="B7" s="125">
        <f>'[3]Sheet1'!G41</f>
        <v>-1.5</v>
      </c>
    </row>
    <row r="8" spans="1:2" s="24" customFormat="1" ht="29.25" customHeight="1">
      <c r="A8" s="132" t="s">
        <v>55</v>
      </c>
      <c r="B8" s="125">
        <f>'[3]Sheet1'!G42</f>
        <v>4.9</v>
      </c>
    </row>
    <row r="9" spans="1:2" s="24" customFormat="1" ht="29.25" customHeight="1">
      <c r="A9" s="132" t="s">
        <v>56</v>
      </c>
      <c r="B9" s="125">
        <f>'[3]Sheet1'!G43</f>
        <v>11.2</v>
      </c>
    </row>
    <row r="10" spans="1:2" s="75" customFormat="1" ht="29.25" customHeight="1">
      <c r="A10" s="133" t="s">
        <v>57</v>
      </c>
      <c r="B10" s="125">
        <f>'[3]Sheet1'!G44</f>
        <v>-6.8</v>
      </c>
    </row>
    <row r="11" spans="1:2" s="75" customFormat="1" ht="29.25" customHeight="1">
      <c r="A11" s="133" t="s">
        <v>58</v>
      </c>
      <c r="B11" s="125">
        <f>'[3]Sheet1'!G45</f>
        <v>9.1</v>
      </c>
    </row>
    <row r="12" spans="1:2" s="75" customFormat="1" ht="29.25" customHeight="1">
      <c r="A12" s="133" t="s">
        <v>59</v>
      </c>
      <c r="B12" s="125">
        <f>'[3]Sheet1'!G46</f>
        <v>5.1</v>
      </c>
    </row>
    <row r="13" spans="1:2" s="75" customFormat="1" ht="29.25" customHeight="1">
      <c r="A13" s="133" t="s">
        <v>60</v>
      </c>
      <c r="B13" s="125">
        <f>'[3]Sheet1'!G47</f>
        <v>-9.8</v>
      </c>
    </row>
    <row r="14" spans="1:2" s="75" customFormat="1" ht="29.25" customHeight="1">
      <c r="A14" s="134" t="s">
        <v>209</v>
      </c>
      <c r="B14" s="127">
        <f>'[3]Sheet1'!G48</f>
        <v>16.5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0" sqref="B10"/>
    </sheetView>
  </sheetViews>
  <sheetFormatPr defaultColWidth="8.00390625" defaultRowHeight="14.25"/>
  <cols>
    <col min="1" max="1" width="40.50390625" style="78" customWidth="1"/>
    <col min="2" max="2" width="15.50390625" style="70" customWidth="1"/>
    <col min="3" max="16384" width="8.00390625" style="70" customWidth="1"/>
  </cols>
  <sheetData>
    <row r="1" spans="1:2" ht="24.75">
      <c r="A1" s="342" t="s">
        <v>61</v>
      </c>
      <c r="B1" s="342"/>
    </row>
    <row r="2" spans="1:2" ht="19.5">
      <c r="A2" s="135"/>
      <c r="B2" s="136"/>
    </row>
    <row r="3" spans="1:2" s="24" customFormat="1" ht="30.75" customHeight="1">
      <c r="A3" s="120" t="s">
        <v>236</v>
      </c>
      <c r="B3" s="137" t="s">
        <v>50</v>
      </c>
    </row>
    <row r="4" spans="1:3" ht="33.75" customHeight="1">
      <c r="A4" s="138" t="s">
        <v>62</v>
      </c>
      <c r="B4" s="123">
        <f>'[3]Sheet1'!G52</f>
        <v>3.1</v>
      </c>
      <c r="C4" s="77"/>
    </row>
    <row r="5" spans="1:3" ht="33.75" customHeight="1">
      <c r="A5" s="139" t="s">
        <v>63</v>
      </c>
      <c r="B5" s="140">
        <f>'[3]Sheet1'!G53</f>
        <v>8.4</v>
      </c>
      <c r="C5" s="77"/>
    </row>
    <row r="6" spans="1:3" ht="33.75" customHeight="1">
      <c r="A6" s="139" t="s">
        <v>64</v>
      </c>
      <c r="B6" s="140">
        <f>'[3]Sheet1'!G54</f>
        <v>0.4</v>
      </c>
      <c r="C6" s="77"/>
    </row>
    <row r="7" spans="1:3" ht="33.75" customHeight="1">
      <c r="A7" s="139" t="s">
        <v>65</v>
      </c>
      <c r="B7" s="140">
        <f>'[3]Sheet1'!G55</f>
        <v>10.6</v>
      </c>
      <c r="C7" s="77"/>
    </row>
    <row r="8" spans="1:3" ht="33.75" customHeight="1">
      <c r="A8" s="139" t="s">
        <v>194</v>
      </c>
      <c r="B8" s="140">
        <f>'[3]Sheet1'!G56</f>
        <v>5</v>
      </c>
      <c r="C8" s="77"/>
    </row>
    <row r="9" spans="1:3" ht="33.75" customHeight="1">
      <c r="A9" s="139" t="s">
        <v>66</v>
      </c>
      <c r="B9" s="140">
        <f>'[3]Sheet1'!G57</f>
        <v>2.5</v>
      </c>
      <c r="C9" s="77"/>
    </row>
    <row r="10" spans="1:3" ht="33.75" customHeight="1">
      <c r="A10" s="139" t="s">
        <v>67</v>
      </c>
      <c r="B10" s="140">
        <f>'[3]Sheet1'!G58</f>
        <v>-5</v>
      </c>
      <c r="C10" s="77"/>
    </row>
    <row r="11" spans="1:3" ht="33.75" customHeight="1">
      <c r="A11" s="139" t="s">
        <v>68</v>
      </c>
      <c r="B11" s="140">
        <f>'[3]Sheet1'!G59</f>
        <v>-0.3</v>
      </c>
      <c r="C11" s="77"/>
    </row>
    <row r="12" spans="1:3" ht="33.75" customHeight="1">
      <c r="A12" s="139" t="s">
        <v>69</v>
      </c>
      <c r="B12" s="140">
        <f>'[3]Sheet1'!G60</f>
        <v>5.1</v>
      </c>
      <c r="C12" s="77"/>
    </row>
    <row r="13" spans="1:3" ht="33.75" customHeight="1">
      <c r="A13" s="139" t="s">
        <v>70</v>
      </c>
      <c r="B13" s="140">
        <f>'[3]Sheet1'!G61</f>
        <v>-0.5</v>
      </c>
      <c r="C13" s="77"/>
    </row>
    <row r="14" spans="1:2" ht="33.75" customHeight="1">
      <c r="A14" s="141" t="s">
        <v>71</v>
      </c>
      <c r="B14" s="140">
        <f>'[3]Sheet1'!G62</f>
        <v>18.3</v>
      </c>
    </row>
    <row r="15" spans="1:2" s="25" customFormat="1" ht="10.5">
      <c r="A15" s="343"/>
      <c r="B15" s="34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79" customWidth="1"/>
    <col min="2" max="2" width="12.875" style="79" customWidth="1"/>
    <col min="3" max="3" width="11.25390625" style="79" customWidth="1"/>
    <col min="4" max="4" width="15.125" style="79" customWidth="1"/>
    <col min="5" max="5" width="9.75390625" style="79" customWidth="1"/>
    <col min="6" max="6" width="9.75390625" style="79" bestFit="1" customWidth="1"/>
    <col min="7" max="16384" width="7.875" style="79" customWidth="1"/>
  </cols>
  <sheetData>
    <row r="1" spans="1:6" ht="25.5" customHeight="1">
      <c r="A1" s="344" t="s">
        <v>72</v>
      </c>
      <c r="B1" s="344"/>
      <c r="C1" s="344"/>
      <c r="D1" s="344"/>
      <c r="E1" s="344"/>
      <c r="F1" s="344"/>
    </row>
    <row r="2" spans="1:6" ht="15.75">
      <c r="A2" s="142"/>
      <c r="B2" s="142"/>
      <c r="C2" s="142"/>
      <c r="D2" s="345"/>
      <c r="E2" s="345"/>
      <c r="F2" s="142"/>
    </row>
    <row r="3" spans="1:6" s="21" customFormat="1" ht="28.5" customHeight="1">
      <c r="A3" s="351"/>
      <c r="B3" s="346" t="s">
        <v>18</v>
      </c>
      <c r="C3" s="347"/>
      <c r="D3" s="346" t="s">
        <v>73</v>
      </c>
      <c r="E3" s="347"/>
      <c r="F3" s="143"/>
    </row>
    <row r="4" spans="1:6" s="22" customFormat="1" ht="30" customHeight="1">
      <c r="A4" s="351"/>
      <c r="B4" s="144" t="s">
        <v>74</v>
      </c>
      <c r="C4" s="144" t="s">
        <v>75</v>
      </c>
      <c r="D4" s="144" t="s">
        <v>74</v>
      </c>
      <c r="E4" s="144" t="s">
        <v>75</v>
      </c>
      <c r="F4" s="143"/>
    </row>
    <row r="5" spans="1:7" s="22" customFormat="1" ht="27.75" customHeight="1">
      <c r="A5" s="145" t="s">
        <v>76</v>
      </c>
      <c r="B5" s="146">
        <f>'[5]Sheet1'!$B7</f>
        <v>1179568.5407</v>
      </c>
      <c r="C5" s="147">
        <f>'[5]Sheet1'!$D7</f>
        <v>1.23</v>
      </c>
      <c r="D5" s="148">
        <f>'[5]Sheet1'!$E7</f>
        <v>618730.4887</v>
      </c>
      <c r="E5" s="149">
        <f>'[5]Sheet1'!$G7</f>
        <v>4.07</v>
      </c>
      <c r="F5" s="150"/>
      <c r="G5" s="23"/>
    </row>
    <row r="6" spans="1:8" s="21" customFormat="1" ht="27.75" customHeight="1">
      <c r="A6" s="151" t="s">
        <v>77</v>
      </c>
      <c r="B6" s="152">
        <f>'[5]Sheet1'!$B8</f>
        <v>43730.0368</v>
      </c>
      <c r="C6" s="153">
        <f>'[5]Sheet1'!$D8</f>
        <v>-6.74293301238768</v>
      </c>
      <c r="D6" s="154">
        <f>'[5]Sheet1'!$E8</f>
        <v>43730.0368</v>
      </c>
      <c r="E6" s="155">
        <f>'[5]Sheet1'!$G8</f>
        <v>-6.74293301238768</v>
      </c>
      <c r="F6" s="150"/>
      <c r="G6" s="23"/>
      <c r="H6" s="22"/>
    </row>
    <row r="7" spans="1:8" s="21" customFormat="1" ht="27.75" customHeight="1">
      <c r="A7" s="151" t="s">
        <v>78</v>
      </c>
      <c r="B7" s="152">
        <f>'[5]Sheet1'!$B9</f>
        <v>514508.6934</v>
      </c>
      <c r="C7" s="153">
        <f>'[5]Sheet1'!$D9</f>
        <v>-3.82156877392548</v>
      </c>
      <c r="D7" s="154">
        <f>'[5]Sheet1'!$E9</f>
        <v>335730.6381</v>
      </c>
      <c r="E7" s="155">
        <f>'[5]Sheet1'!$G9</f>
        <v>1.49936881513204</v>
      </c>
      <c r="F7" s="150"/>
      <c r="G7" s="23"/>
      <c r="H7" s="22"/>
    </row>
    <row r="8" spans="1:8" s="21" customFormat="1" ht="27.75" customHeight="1">
      <c r="A8" s="151" t="s">
        <v>79</v>
      </c>
      <c r="B8" s="152">
        <f>'[5]Sheet1'!$B10</f>
        <v>46142.3039</v>
      </c>
      <c r="C8" s="153">
        <f>'[5]Sheet1'!$D10</f>
        <v>43.0698665132396</v>
      </c>
      <c r="D8" s="154">
        <f>'[5]Sheet1'!$E10</f>
        <v>27229.1556</v>
      </c>
      <c r="E8" s="155">
        <f>'[5]Sheet1'!$G10</f>
        <v>68.1786690223857</v>
      </c>
      <c r="F8" s="150"/>
      <c r="G8" s="23"/>
      <c r="H8" s="22"/>
    </row>
    <row r="9" spans="1:8" s="21" customFormat="1" ht="27.75" customHeight="1">
      <c r="A9" s="151" t="s">
        <v>80</v>
      </c>
      <c r="B9" s="152">
        <f>'[5]Sheet1'!$B11</f>
        <v>25953.4929</v>
      </c>
      <c r="C9" s="153">
        <f>'[5]Sheet1'!$D11</f>
        <v>0.109055583713465</v>
      </c>
      <c r="D9" s="154">
        <f>'[5]Sheet1'!$E11</f>
        <v>6174.9348</v>
      </c>
      <c r="E9" s="155">
        <f>'[5]Sheet1'!$G11</f>
        <v>2.18313469659926</v>
      </c>
      <c r="F9" s="150"/>
      <c r="G9" s="23"/>
      <c r="H9" s="22"/>
    </row>
    <row r="10" spans="1:8" s="21" customFormat="1" ht="27.75" customHeight="1">
      <c r="A10" s="151" t="s">
        <v>81</v>
      </c>
      <c r="B10" s="152">
        <f>'[5]Sheet1'!$B12</f>
        <v>83666.106</v>
      </c>
      <c r="C10" s="153">
        <f>'[5]Sheet1'!$D12</f>
        <v>3.21129244044918</v>
      </c>
      <c r="D10" s="154">
        <f>'[5]Sheet1'!$E12</f>
        <v>38464.7738</v>
      </c>
      <c r="E10" s="155">
        <f>'[5]Sheet1'!$G12</f>
        <v>3.28667434321339</v>
      </c>
      <c r="F10" s="150"/>
      <c r="G10" s="23"/>
      <c r="H10" s="22"/>
    </row>
    <row r="11" spans="1:8" s="21" customFormat="1" ht="27.75" customHeight="1">
      <c r="A11" s="151" t="s">
        <v>82</v>
      </c>
      <c r="B11" s="152">
        <f>'[5]Sheet1'!$B13</f>
        <v>64680.2887</v>
      </c>
      <c r="C11" s="153">
        <f>'[5]Sheet1'!$D13</f>
        <v>4.22279572792215</v>
      </c>
      <c r="D11" s="154">
        <f>'[5]Sheet1'!$E13</f>
        <v>17055.7925</v>
      </c>
      <c r="E11" s="155">
        <f>'[5]Sheet1'!$G13</f>
        <v>8.15993843230066</v>
      </c>
      <c r="F11" s="150"/>
      <c r="G11" s="23"/>
      <c r="H11" s="22"/>
    </row>
    <row r="12" spans="1:8" s="21" customFormat="1" ht="27.75" customHeight="1">
      <c r="A12" s="151" t="s">
        <v>83</v>
      </c>
      <c r="B12" s="152">
        <f>'[5]Sheet1'!$B14</f>
        <v>82381.8541</v>
      </c>
      <c r="C12" s="153">
        <f>'[5]Sheet1'!$D14</f>
        <v>3.31503639885648</v>
      </c>
      <c r="D12" s="154">
        <f>'[5]Sheet1'!$E14</f>
        <v>19029.4097</v>
      </c>
      <c r="E12" s="155">
        <f>'[5]Sheet1'!$G14</f>
        <v>4.93139534675979</v>
      </c>
      <c r="F12" s="150"/>
      <c r="G12" s="23"/>
      <c r="H12" s="22"/>
    </row>
    <row r="13" spans="1:8" s="21" customFormat="1" ht="27.75" customHeight="1">
      <c r="A13" s="151" t="s">
        <v>84</v>
      </c>
      <c r="B13" s="152">
        <f>'[5]Sheet1'!$B15</f>
        <v>132113.7165</v>
      </c>
      <c r="C13" s="153">
        <f>'[5]Sheet1'!$D15</f>
        <v>8.23710581685057</v>
      </c>
      <c r="D13" s="154">
        <f>'[5]Sheet1'!$E15</f>
        <v>49387.8296</v>
      </c>
      <c r="E13" s="155">
        <f>'[5]Sheet1'!$G15</f>
        <v>4.83733170324178</v>
      </c>
      <c r="F13" s="150"/>
      <c r="G13" s="23"/>
      <c r="H13" s="22"/>
    </row>
    <row r="14" spans="1:8" s="21" customFormat="1" ht="27.75" customHeight="1">
      <c r="A14" s="151" t="s">
        <v>85</v>
      </c>
      <c r="B14" s="152">
        <f>'[5]Sheet1'!$B16</f>
        <v>93203.7145</v>
      </c>
      <c r="C14" s="153">
        <f>'[5]Sheet1'!$D16</f>
        <v>8.18308902920713</v>
      </c>
      <c r="D14" s="154">
        <f>'[5]Sheet1'!$E16</f>
        <v>34186.8498</v>
      </c>
      <c r="E14" s="155">
        <f>'[5]Sheet1'!$G16</f>
        <v>21.5614299501627</v>
      </c>
      <c r="F14" s="150"/>
      <c r="G14" s="23"/>
      <c r="H14" s="22"/>
    </row>
    <row r="15" spans="1:8" s="21" customFormat="1" ht="27.75" customHeight="1">
      <c r="A15" s="151" t="s">
        <v>86</v>
      </c>
      <c r="B15" s="152">
        <f>'[5]Sheet1'!$B17</f>
        <v>80062.902</v>
      </c>
      <c r="C15" s="153">
        <f>'[5]Sheet1'!$D17</f>
        <v>-1.53290467549984</v>
      </c>
      <c r="D15" s="154">
        <f>'[5]Sheet1'!$E17</f>
        <v>43880.1922</v>
      </c>
      <c r="E15" s="155">
        <f>'[5]Sheet1'!$G17</f>
        <v>-1.56333276049038</v>
      </c>
      <c r="F15" s="150"/>
      <c r="G15" s="23"/>
      <c r="H15" s="22"/>
    </row>
    <row r="16" spans="1:8" s="21" customFormat="1" ht="27.75" customHeight="1">
      <c r="A16" s="156" t="s">
        <v>87</v>
      </c>
      <c r="B16" s="157">
        <f>'[5]Sheet1'!$B18</f>
        <v>13125.4319</v>
      </c>
      <c r="C16" s="158">
        <f>'[5]Sheet1'!$D18</f>
        <v>2.33624118528991</v>
      </c>
      <c r="D16" s="159">
        <f>'[5]Sheet1'!$E18</f>
        <v>3860.8758</v>
      </c>
      <c r="E16" s="160">
        <f>'[5]Sheet1'!$G18</f>
        <v>5.43403352959276</v>
      </c>
      <c r="F16" s="150"/>
      <c r="G16" s="23"/>
      <c r="H16" s="22"/>
    </row>
    <row r="17" spans="1:6" ht="15.75">
      <c r="A17" s="348" t="s">
        <v>88</v>
      </c>
      <c r="B17" s="349"/>
      <c r="C17" s="349"/>
      <c r="D17" s="350"/>
      <c r="E17" s="350"/>
      <c r="F17" s="350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A9" sqref="A9:B9"/>
    </sheetView>
  </sheetViews>
  <sheetFormatPr defaultColWidth="8.00390625" defaultRowHeight="14.25"/>
  <cols>
    <col min="1" max="1" width="37.75390625" style="70" customWidth="1"/>
    <col min="2" max="2" width="15.625" style="70" customWidth="1"/>
    <col min="3" max="3" width="7.625" style="70" bestFit="1" customWidth="1"/>
    <col min="4" max="4" width="6.00390625" style="77" bestFit="1" customWidth="1"/>
    <col min="5" max="16384" width="8.00390625" style="70" customWidth="1"/>
  </cols>
  <sheetData>
    <row r="1" spans="1:4" ht="24.75">
      <c r="A1" s="352" t="s">
        <v>21</v>
      </c>
      <c r="B1" s="352"/>
      <c r="C1" s="18"/>
      <c r="D1" s="18"/>
    </row>
    <row r="3" spans="1:2" ht="17.25">
      <c r="A3" s="14"/>
      <c r="B3" s="80"/>
    </row>
    <row r="4" spans="1:4" ht="24.75" customHeight="1">
      <c r="A4" s="161" t="s">
        <v>297</v>
      </c>
      <c r="B4" s="162" t="s">
        <v>75</v>
      </c>
      <c r="D4" s="70"/>
    </row>
    <row r="5" spans="1:2" s="7" customFormat="1" ht="23.25" customHeight="1">
      <c r="A5" s="163" t="s">
        <v>90</v>
      </c>
      <c r="B5" s="164">
        <f>'[6]T034925_1'!$E6</f>
        <v>8.5</v>
      </c>
    </row>
    <row r="6" spans="1:2" s="7" customFormat="1" ht="23.25" customHeight="1">
      <c r="A6" s="165" t="s">
        <v>91</v>
      </c>
      <c r="B6" s="164" t="str">
        <f>'[6]T034925_1'!$E7</f>
        <v>  </v>
      </c>
    </row>
    <row r="7" spans="1:2" s="7" customFormat="1" ht="23.25" customHeight="1">
      <c r="A7" s="165" t="s">
        <v>92</v>
      </c>
      <c r="B7" s="164">
        <f>'[6]T034925_1'!$E8</f>
        <v>-11.7</v>
      </c>
    </row>
    <row r="8" spans="1:2" s="7" customFormat="1" ht="23.25" customHeight="1">
      <c r="A8" s="165" t="s">
        <v>93</v>
      </c>
      <c r="B8" s="164">
        <f>'[6]T034925_1'!$E9</f>
        <v>21.3</v>
      </c>
    </row>
    <row r="9" spans="1:2" s="7" customFormat="1" ht="23.25" customHeight="1">
      <c r="A9" s="165" t="s">
        <v>94</v>
      </c>
      <c r="B9" s="164">
        <f>'[6]T034925_1'!$E10</f>
        <v>17.4</v>
      </c>
    </row>
    <row r="10" spans="1:2" s="7" customFormat="1" ht="23.25" customHeight="1">
      <c r="A10" s="165" t="s">
        <v>95</v>
      </c>
      <c r="B10" s="164" t="str">
        <f>'[6]T034925_1'!$E11</f>
        <v>  </v>
      </c>
    </row>
    <row r="11" spans="1:2" s="7" customFormat="1" ht="23.25" customHeight="1">
      <c r="A11" s="165" t="s">
        <v>96</v>
      </c>
      <c r="B11" s="164">
        <f>'[6]T034925_1'!$E12</f>
        <v>271.1</v>
      </c>
    </row>
    <row r="12" spans="1:2" s="7" customFormat="1" ht="23.25" customHeight="1">
      <c r="A12" s="165" t="s">
        <v>97</v>
      </c>
      <c r="B12" s="164">
        <f>'[6]T034925_1'!$E13</f>
        <v>6.6</v>
      </c>
    </row>
    <row r="13" spans="1:2" s="7" customFormat="1" ht="23.25" customHeight="1">
      <c r="A13" s="165" t="s">
        <v>98</v>
      </c>
      <c r="B13" s="164" t="str">
        <f>'[6]T034925_1'!$E14</f>
        <v>  </v>
      </c>
    </row>
    <row r="14" spans="1:2" s="7" customFormat="1" ht="23.25" customHeight="1">
      <c r="A14" s="165" t="s">
        <v>99</v>
      </c>
      <c r="B14" s="164">
        <f>'[6]T034925_1'!$E15</f>
        <v>16.6</v>
      </c>
    </row>
    <row r="15" spans="1:2" s="7" customFormat="1" ht="23.25" customHeight="1">
      <c r="A15" s="165" t="s">
        <v>100</v>
      </c>
      <c r="B15" s="164">
        <f>'[6]T034925_1'!$E16</f>
        <v>12.1</v>
      </c>
    </row>
    <row r="16" spans="1:2" s="7" customFormat="1" ht="23.25" customHeight="1">
      <c r="A16" s="165" t="s">
        <v>101</v>
      </c>
      <c r="B16" s="164">
        <f>'[6]T034925_1'!$E17</f>
        <v>5.4</v>
      </c>
    </row>
    <row r="17" spans="1:2" s="7" customFormat="1" ht="23.25" customHeight="1">
      <c r="A17" s="165" t="s">
        <v>102</v>
      </c>
      <c r="B17" s="164" t="str">
        <f>'[6]T034925_1'!$E18</f>
        <v>  </v>
      </c>
    </row>
    <row r="18" spans="1:4" s="7" customFormat="1" ht="22.5" customHeight="1">
      <c r="A18" s="165" t="s">
        <v>103</v>
      </c>
      <c r="B18" s="164">
        <f>'[6]T034925_1'!$E19</f>
        <v>68.8</v>
      </c>
      <c r="C18" s="70"/>
      <c r="D18" s="77"/>
    </row>
    <row r="19" spans="1:5" ht="22.5" customHeight="1">
      <c r="A19" s="165" t="s">
        <v>104</v>
      </c>
      <c r="B19" s="164">
        <f>'[6]T034925_1'!$E20</f>
        <v>12.1</v>
      </c>
      <c r="E19" s="7"/>
    </row>
    <row r="20" spans="1:5" ht="22.5" customHeight="1">
      <c r="A20" s="165" t="s">
        <v>105</v>
      </c>
      <c r="B20" s="164">
        <f>'[6]T034925_1'!$E21</f>
        <v>-14.3</v>
      </c>
      <c r="E20" s="7"/>
    </row>
    <row r="21" spans="1:5" ht="22.5" customHeight="1">
      <c r="A21" s="165" t="s">
        <v>106</v>
      </c>
      <c r="B21" s="164">
        <f>'[6]T034925_1'!$E22</f>
        <v>19.7</v>
      </c>
      <c r="E21" s="7"/>
    </row>
    <row r="22" spans="1:5" ht="22.5" customHeight="1">
      <c r="A22" s="165" t="s">
        <v>107</v>
      </c>
      <c r="B22" s="164">
        <f>'[6]T034925_1'!$E23</f>
        <v>17.8</v>
      </c>
      <c r="E22" s="7"/>
    </row>
    <row r="23" spans="1:5" s="53" customFormat="1" ht="22.5" customHeight="1">
      <c r="A23" s="165" t="s">
        <v>108</v>
      </c>
      <c r="B23" s="164">
        <f>'[6]T034925_1'!$E26</f>
        <v>-20.5</v>
      </c>
      <c r="C23" s="70"/>
      <c r="D23" s="77"/>
      <c r="E23" s="7"/>
    </row>
    <row r="24" spans="1:5" s="53" customFormat="1" ht="22.5" customHeight="1">
      <c r="A24" s="165" t="s">
        <v>109</v>
      </c>
      <c r="B24" s="164">
        <f>'[6]T034925_1'!$E27</f>
        <v>-8.8</v>
      </c>
      <c r="C24" s="70"/>
      <c r="D24" s="77"/>
      <c r="E24" s="7"/>
    </row>
    <row r="25" spans="1:5" s="53" customFormat="1" ht="22.5" customHeight="1">
      <c r="A25" s="165" t="s">
        <v>110</v>
      </c>
      <c r="B25" s="164">
        <f>'[6]T034925_1'!$E28</f>
        <v>9.2</v>
      </c>
      <c r="C25" s="70"/>
      <c r="D25" s="77"/>
      <c r="E25" s="7"/>
    </row>
    <row r="26" spans="1:5" ht="22.5" customHeight="1">
      <c r="A26" s="165" t="s">
        <v>111</v>
      </c>
      <c r="B26" s="164">
        <f>'[6]T034925_1'!$E29</f>
        <v>12.1</v>
      </c>
      <c r="E26" s="7"/>
    </row>
    <row r="27" spans="1:5" ht="17.25">
      <c r="A27" s="165" t="s">
        <v>112</v>
      </c>
      <c r="B27" s="164" t="str">
        <f>'[6]T034925_1'!$E30</f>
        <v>  </v>
      </c>
      <c r="E27" s="7"/>
    </row>
    <row r="28" spans="1:5" ht="17.25">
      <c r="A28" s="165" t="s">
        <v>113</v>
      </c>
      <c r="B28" s="164">
        <f>'[6]T034925_1'!$E31</f>
        <v>19.8</v>
      </c>
      <c r="E28" s="7"/>
    </row>
    <row r="29" spans="1:5" ht="17.25">
      <c r="A29" s="165" t="s">
        <v>114</v>
      </c>
      <c r="B29" s="164">
        <f>'[6]T034925_1'!$E32</f>
        <v>-18.9</v>
      </c>
      <c r="E29" s="7"/>
    </row>
    <row r="30" spans="1:5" ht="17.25">
      <c r="A30" s="165" t="s">
        <v>115</v>
      </c>
      <c r="B30" s="164">
        <f>'[6]T034925_1'!$E33</f>
        <v>-43.4</v>
      </c>
      <c r="E30" s="7"/>
    </row>
    <row r="31" spans="1:5" ht="17.25">
      <c r="A31" s="81" t="s">
        <v>116</v>
      </c>
      <c r="B31" s="166">
        <f>'[6]T034925_1'!$E34</f>
        <v>8</v>
      </c>
      <c r="E31" s="7"/>
    </row>
    <row r="32" ht="17.25">
      <c r="A32" s="81" t="s">
        <v>274</v>
      </c>
    </row>
    <row r="33" spans="1:2" ht="17.25">
      <c r="A33" s="81" t="s">
        <v>312</v>
      </c>
      <c r="B33" s="165"/>
    </row>
    <row r="34" spans="1:2" ht="17.25">
      <c r="A34" s="81" t="s">
        <v>313</v>
      </c>
      <c r="B34" s="167">
        <v>-57.10332103321033</v>
      </c>
    </row>
    <row r="35" spans="1:2" ht="17.25">
      <c r="A35" s="81" t="s">
        <v>314</v>
      </c>
      <c r="B35" s="167">
        <v>-51.341123596698786</v>
      </c>
    </row>
    <row r="36" spans="1:2" ht="17.25">
      <c r="A36" s="81" t="s">
        <v>315</v>
      </c>
      <c r="B36" s="167">
        <v>80.70175438596493</v>
      </c>
    </row>
    <row r="37" spans="1:2" ht="17.25">
      <c r="A37" s="81" t="s">
        <v>316</v>
      </c>
      <c r="B37" s="167">
        <v>72.91056722219273</v>
      </c>
    </row>
    <row r="38" spans="1:2" ht="17.25">
      <c r="A38" s="81" t="s">
        <v>317</v>
      </c>
      <c r="B38" s="167">
        <v>99.71509971509971</v>
      </c>
    </row>
    <row r="39" spans="1:2" ht="17.25">
      <c r="A39" s="168" t="s">
        <v>318</v>
      </c>
      <c r="B39" s="169">
        <v>72.25237481566117</v>
      </c>
    </row>
    <row r="40" spans="1:2" ht="17.25">
      <c r="A40" s="81"/>
      <c r="B40" s="82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2020-04-20T03:05:52Z</cp:lastPrinted>
  <dcterms:created xsi:type="dcterms:W3CDTF">2003-01-07T10:46:14Z</dcterms:created>
  <dcterms:modified xsi:type="dcterms:W3CDTF">2020-10-26T02:34:58Z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