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35" windowHeight="9825"/>
  </bookViews>
  <sheets>
    <sheet name="Sheet1 (2)" sheetId="1" r:id="rId1"/>
  </sheets>
  <definedNames>
    <definedName name="_xlnm.Print_Titles" localSheetId="0">'Sheet1 (2)'!$2:5</definedName>
    <definedName name="_xlnm._FilterDatabase" localSheetId="0" hidden="1">'Sheet1 (2)'!$A$13:$Q$64</definedName>
  </definedNames>
  <calcPr calcId="144525"/>
</workbook>
</file>

<file path=xl/sharedStrings.xml><?xml version="1.0" encoding="utf-8"?>
<sst xmlns="http://schemas.openxmlformats.org/spreadsheetml/2006/main" count="133">
  <si>
    <t>附件1：</t>
  </si>
  <si>
    <t>2021年一季度君山区12345公众服务热线综合评价表</t>
  </si>
  <si>
    <t>序
号</t>
  </si>
  <si>
    <t>部门名称</t>
  </si>
  <si>
    <t>受理
案件数</t>
  </si>
  <si>
    <t>应办
理数</t>
  </si>
  <si>
    <t>办理数</t>
  </si>
  <si>
    <t>办结率</t>
  </si>
  <si>
    <t>按期
办理数</t>
  </si>
  <si>
    <t>按期
办结率</t>
  </si>
  <si>
    <t>超期
办理数</t>
  </si>
  <si>
    <t>返工数</t>
  </si>
  <si>
    <t>返工率</t>
  </si>
  <si>
    <t>抽查
不满意数</t>
  </si>
  <si>
    <t>满意率</t>
  </si>
  <si>
    <t>延期数</t>
  </si>
  <si>
    <t>延期率</t>
  </si>
  <si>
    <t>综合
指标值</t>
  </si>
  <si>
    <t>等级
评价</t>
  </si>
  <si>
    <t>1</t>
  </si>
  <si>
    <t>柳林洲街道</t>
  </si>
  <si>
    <t>0</t>
  </si>
  <si>
    <t>A</t>
  </si>
  <si>
    <t>2</t>
  </si>
  <si>
    <t>钱粮湖镇</t>
  </si>
  <si>
    <t>3</t>
  </si>
  <si>
    <t>许市镇</t>
  </si>
  <si>
    <t>4</t>
  </si>
  <si>
    <t>广兴洲镇</t>
  </si>
  <si>
    <t>5</t>
  </si>
  <si>
    <t>良心堡镇</t>
  </si>
  <si>
    <t>6</t>
  </si>
  <si>
    <t>芦苇总场</t>
  </si>
  <si>
    <t>7</t>
  </si>
  <si>
    <t>水产养殖场</t>
  </si>
  <si>
    <t>C</t>
  </si>
  <si>
    <t>8</t>
  </si>
  <si>
    <t>人社局</t>
  </si>
  <si>
    <t>9</t>
  </si>
  <si>
    <t>公安分局</t>
  </si>
  <si>
    <t>10</t>
  </si>
  <si>
    <t>住建局</t>
  </si>
  <si>
    <t>11</t>
  </si>
  <si>
    <t>教育局</t>
  </si>
  <si>
    <t>12</t>
  </si>
  <si>
    <t>医保局</t>
  </si>
  <si>
    <t>13</t>
  </si>
  <si>
    <t>城管局</t>
  </si>
  <si>
    <t>14</t>
  </si>
  <si>
    <t>交警君山大队</t>
  </si>
  <si>
    <t>15</t>
  </si>
  <si>
    <t>市场监督管理局</t>
  </si>
  <si>
    <t>16</t>
  </si>
  <si>
    <t>交通运输局</t>
  </si>
  <si>
    <t>17</t>
  </si>
  <si>
    <t>农业农村局</t>
  </si>
  <si>
    <t>18</t>
  </si>
  <si>
    <t>卫生健康局</t>
  </si>
  <si>
    <t>19</t>
  </si>
  <si>
    <t>公路建养中心</t>
  </si>
  <si>
    <t>20</t>
  </si>
  <si>
    <t>金融办</t>
  </si>
  <si>
    <t>21</t>
  </si>
  <si>
    <t>林业局</t>
  </si>
  <si>
    <t>22</t>
  </si>
  <si>
    <t>司法局</t>
  </si>
  <si>
    <t>23</t>
  </si>
  <si>
    <t>民政局</t>
  </si>
  <si>
    <t>24</t>
  </si>
  <si>
    <t>商务粮食局</t>
  </si>
  <si>
    <t>25</t>
  </si>
  <si>
    <t>生态环境分局</t>
  </si>
  <si>
    <t>26</t>
  </si>
  <si>
    <t>科技和工信局</t>
  </si>
  <si>
    <t>27</t>
  </si>
  <si>
    <t>自然资源和规划分局</t>
  </si>
  <si>
    <t>28</t>
  </si>
  <si>
    <t>农经服务站</t>
  </si>
  <si>
    <t>29</t>
  </si>
  <si>
    <t>融媒体中心</t>
  </si>
  <si>
    <t>30</t>
  </si>
  <si>
    <t>税务局</t>
  </si>
  <si>
    <t>31</t>
  </si>
  <si>
    <t>退役军人事务局</t>
  </si>
  <si>
    <t>B</t>
  </si>
  <si>
    <t>32</t>
  </si>
  <si>
    <t>水利局</t>
  </si>
  <si>
    <t>33</t>
  </si>
  <si>
    <t>文旅广体局</t>
  </si>
  <si>
    <t>34</t>
  </si>
  <si>
    <t>机关事务服务中心</t>
  </si>
  <si>
    <t>35</t>
  </si>
  <si>
    <t>拆迁安置服务中心</t>
  </si>
  <si>
    <t>36</t>
  </si>
  <si>
    <t>发改局</t>
  </si>
  <si>
    <t>37</t>
  </si>
  <si>
    <t>供电分公司</t>
  </si>
  <si>
    <t>38</t>
  </si>
  <si>
    <t>库区移民服务中心</t>
  </si>
  <si>
    <t>39</t>
  </si>
  <si>
    <t>城建投</t>
  </si>
  <si>
    <t>40</t>
  </si>
  <si>
    <t>行政审批服务局</t>
  </si>
  <si>
    <t>41</t>
  </si>
  <si>
    <t>残联</t>
  </si>
  <si>
    <t>42</t>
  </si>
  <si>
    <t>应急管理局</t>
  </si>
  <si>
    <t>43</t>
  </si>
  <si>
    <t>政府办</t>
  </si>
  <si>
    <t>44</t>
  </si>
  <si>
    <t>消防大队</t>
  </si>
  <si>
    <t>一季度无工单单位</t>
  </si>
  <si>
    <t>45</t>
  </si>
  <si>
    <t>财政局</t>
  </si>
  <si>
    <t>46</t>
  </si>
  <si>
    <t>工业园管委会</t>
  </si>
  <si>
    <t>47</t>
  </si>
  <si>
    <t>供销联社</t>
  </si>
  <si>
    <t>48</t>
  </si>
  <si>
    <t>信访局</t>
  </si>
  <si>
    <t>49</t>
  </si>
  <si>
    <t>审计局</t>
  </si>
  <si>
    <t>50</t>
  </si>
  <si>
    <t>统计局</t>
  </si>
  <si>
    <t>51</t>
  </si>
  <si>
    <t>房产分局</t>
  </si>
  <si>
    <t>合计</t>
  </si>
  <si>
    <t>备注：评价等级划分</t>
  </si>
  <si>
    <t>A类单位：综合评分100-95分</t>
  </si>
  <si>
    <t>B类单位：综合评分94-90分</t>
  </si>
  <si>
    <t>C类单位：综合评分89-80分</t>
  </si>
  <si>
    <t>D类单位：综合评分79-70分</t>
  </si>
  <si>
    <t>E类单位：综合评分70分以下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</si>
</sst>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5"/>
      <color theme="1"/>
      <name val="仿宋_GB2312"/>
      <charset val="134"/>
    </font>
    <font>
      <sz val="18"/>
      <name val="方正小标宋简体"/>
      <charset val="134"/>
    </font>
    <font>
      <sz val="18"/>
      <color rgb="FFFF0000"/>
      <name val="方正小标宋简体"/>
      <charset val="134"/>
    </font>
    <font>
      <b/>
      <sz val="18"/>
      <name val="华文中宋"/>
      <charset val="134"/>
    </font>
    <font>
      <b/>
      <sz val="18"/>
      <color rgb="FFFF0000"/>
      <name val="华文中宋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18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18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>
      <alignment horizontal="justify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 indent="2"/>
    </xf>
    <xf numFmtId="0" fontId="8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18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18" applyNumberFormat="1" applyFont="1" applyFill="1" applyBorder="1" applyAlignment="1" applyProtection="1">
      <alignment horizontal="center" vertical="center"/>
      <protection locked="0"/>
    </xf>
    <xf numFmtId="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㼿㼿㼿㼿?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64"/>
  <sheetViews>
    <sheetView tabSelected="1" zoomScale="75" zoomScaleNormal="75" workbookViewId="0">
      <selection activeCell="H45" sqref="H45"/>
    </sheetView>
  </sheetViews>
  <sheetFormatPr defaultColWidth="9" defaultRowHeight="13.5"/>
  <cols>
    <col min="1" max="1" width="4.13333333333333" style="1" customWidth="1"/>
    <col min="2" max="2" width="22.75" style="1" customWidth="1"/>
    <col min="3" max="5" width="6.63333333333333" style="3" customWidth="1"/>
    <col min="6" max="6" width="9.25" style="4" customWidth="1"/>
    <col min="7" max="7" width="7" style="3" customWidth="1"/>
    <col min="8" max="8" width="9.25" style="4" customWidth="1"/>
    <col min="9" max="10" width="6.63333333333333" style="3" customWidth="1"/>
    <col min="11" max="11" width="8.25" style="4" customWidth="1"/>
    <col min="12" max="12" width="7.63333333333333" style="3" customWidth="1"/>
    <col min="13" max="13" width="9.25" style="4" customWidth="1"/>
    <col min="14" max="14" width="6.38333333333333" style="4" customWidth="1"/>
    <col min="15" max="15" width="6.75" style="3" customWidth="1"/>
    <col min="16" max="16" width="8.5" style="4" customWidth="1"/>
    <col min="17" max="17" width="5.38333333333333" style="4" customWidth="1"/>
    <col min="18" max="16384" width="9" style="1"/>
  </cols>
  <sheetData>
    <row r="1" ht="19.5" spans="1:2">
      <c r="A1" s="5" t="s">
        <v>0</v>
      </c>
      <c r="B1" s="5"/>
    </row>
    <row r="2" ht="29.1" customHeight="1" spans="1:17">
      <c r="A2" s="6" t="s">
        <v>1</v>
      </c>
      <c r="B2" s="6"/>
      <c r="C2" s="7"/>
      <c r="D2" s="7"/>
      <c r="E2" s="7"/>
      <c r="F2" s="8"/>
      <c r="G2" s="7"/>
      <c r="H2" s="8"/>
      <c r="I2" s="7"/>
      <c r="J2" s="7"/>
      <c r="K2" s="8"/>
      <c r="L2" s="7"/>
      <c r="M2" s="8"/>
      <c r="N2" s="8"/>
      <c r="O2" s="7"/>
      <c r="P2" s="8"/>
      <c r="Q2" s="6"/>
    </row>
    <row r="3" ht="9.95" customHeight="1" spans="1:17">
      <c r="A3" s="9"/>
      <c r="B3" s="9"/>
      <c r="C3" s="10"/>
      <c r="D3" s="10"/>
      <c r="E3" s="10"/>
      <c r="F3" s="11"/>
      <c r="G3" s="10"/>
      <c r="H3" s="11"/>
      <c r="I3" s="10"/>
      <c r="J3" s="10"/>
      <c r="K3" s="11"/>
      <c r="L3" s="10"/>
      <c r="M3" s="11"/>
      <c r="N3" s="11"/>
      <c r="O3" s="10"/>
      <c r="P3" s="11"/>
      <c r="Q3" s="9"/>
    </row>
    <row r="4" ht="19" customHeight="1" spans="1:17">
      <c r="A4" s="12" t="s">
        <v>2</v>
      </c>
      <c r="B4" s="13" t="s">
        <v>3</v>
      </c>
      <c r="C4" s="14" t="s">
        <v>4</v>
      </c>
      <c r="D4" s="14" t="s">
        <v>5</v>
      </c>
      <c r="E4" s="14" t="s">
        <v>6</v>
      </c>
      <c r="F4" s="15" t="s">
        <v>7</v>
      </c>
      <c r="G4" s="14" t="s">
        <v>8</v>
      </c>
      <c r="H4" s="15" t="s">
        <v>9</v>
      </c>
      <c r="I4" s="24" t="s">
        <v>10</v>
      </c>
      <c r="J4" s="14" t="s">
        <v>11</v>
      </c>
      <c r="K4" s="14" t="s">
        <v>12</v>
      </c>
      <c r="L4" s="25" t="s">
        <v>13</v>
      </c>
      <c r="M4" s="14" t="s">
        <v>14</v>
      </c>
      <c r="N4" s="14" t="s">
        <v>15</v>
      </c>
      <c r="O4" s="14" t="s">
        <v>16</v>
      </c>
      <c r="P4" s="15" t="s">
        <v>17</v>
      </c>
      <c r="Q4" s="14" t="s">
        <v>18</v>
      </c>
    </row>
    <row r="5" ht="19" customHeight="1" spans="1:17">
      <c r="A5" s="12"/>
      <c r="B5" s="13"/>
      <c r="C5" s="14"/>
      <c r="D5" s="14"/>
      <c r="E5" s="14"/>
      <c r="F5" s="15"/>
      <c r="G5" s="14"/>
      <c r="H5" s="15"/>
      <c r="I5" s="24"/>
      <c r="J5" s="14"/>
      <c r="K5" s="14"/>
      <c r="L5" s="25"/>
      <c r="M5" s="14"/>
      <c r="N5" s="14"/>
      <c r="O5" s="26"/>
      <c r="P5" s="15"/>
      <c r="Q5" s="14"/>
    </row>
    <row r="6" s="1" customFormat="1" ht="20.1" customHeight="1" spans="1:17">
      <c r="A6" s="16" t="s">
        <v>19</v>
      </c>
      <c r="B6" s="17" t="s">
        <v>20</v>
      </c>
      <c r="C6" s="17">
        <v>375</v>
      </c>
      <c r="D6" s="17">
        <v>375</v>
      </c>
      <c r="E6" s="17">
        <v>375</v>
      </c>
      <c r="F6" s="18">
        <f t="shared" ref="F6:F33" si="0">IFERROR(E6/D6,"")</f>
        <v>1</v>
      </c>
      <c r="G6" s="17">
        <v>375</v>
      </c>
      <c r="H6" s="18">
        <f t="shared" ref="H6:H9" si="1">IFERROR(G6/D6,"")</f>
        <v>1</v>
      </c>
      <c r="I6" s="17" t="s">
        <v>21</v>
      </c>
      <c r="J6" s="17">
        <v>15</v>
      </c>
      <c r="K6" s="18">
        <f>IFERROR(J6/D6,"")</f>
        <v>0.04</v>
      </c>
      <c r="L6" s="17">
        <v>1</v>
      </c>
      <c r="M6" s="18">
        <f t="shared" ref="M6:M33" si="2">IFERROR((D6-L6)/D6,"")</f>
        <v>0.997333333333333</v>
      </c>
      <c r="N6" s="17">
        <v>61</v>
      </c>
      <c r="O6" s="27">
        <f t="shared" ref="O6:O18" si="3">N6/D6*100%</f>
        <v>0.162666666666667</v>
      </c>
      <c r="P6" s="28">
        <f t="shared" ref="P6:P18" si="4">IFERROR(H6*40+(1-K6)*20+M6*40,"")</f>
        <v>99.0933333333333</v>
      </c>
      <c r="Q6" s="30" t="s">
        <v>22</v>
      </c>
    </row>
    <row r="7" s="1" customFormat="1" ht="20.1" customHeight="1" spans="1:17">
      <c r="A7" s="16" t="s">
        <v>23</v>
      </c>
      <c r="B7" s="17" t="s">
        <v>24</v>
      </c>
      <c r="C7" s="17">
        <v>231</v>
      </c>
      <c r="D7" s="17">
        <v>247</v>
      </c>
      <c r="E7" s="17">
        <v>247</v>
      </c>
      <c r="F7" s="18">
        <f t="shared" si="0"/>
        <v>1</v>
      </c>
      <c r="G7" s="17">
        <v>247</v>
      </c>
      <c r="H7" s="18">
        <f t="shared" si="1"/>
        <v>1</v>
      </c>
      <c r="I7" s="17">
        <v>0</v>
      </c>
      <c r="J7" s="17">
        <v>1</v>
      </c>
      <c r="K7" s="18">
        <f t="shared" ref="K7:K52" si="5">IFERROR(J7/D7,"")</f>
        <v>0.00404858299595142</v>
      </c>
      <c r="L7" s="17" t="s">
        <v>21</v>
      </c>
      <c r="M7" s="18">
        <f t="shared" si="2"/>
        <v>1</v>
      </c>
      <c r="N7" s="17">
        <v>2</v>
      </c>
      <c r="O7" s="27">
        <f t="shared" si="3"/>
        <v>0.00809716599190283</v>
      </c>
      <c r="P7" s="28">
        <f t="shared" si="4"/>
        <v>99.919028340081</v>
      </c>
      <c r="Q7" s="30" t="s">
        <v>22</v>
      </c>
    </row>
    <row r="8" s="1" customFormat="1" ht="20.1" customHeight="1" spans="1:17">
      <c r="A8" s="16" t="s">
        <v>25</v>
      </c>
      <c r="B8" s="17" t="s">
        <v>26</v>
      </c>
      <c r="C8" s="17">
        <v>129</v>
      </c>
      <c r="D8" s="17">
        <v>129</v>
      </c>
      <c r="E8" s="17">
        <v>129</v>
      </c>
      <c r="F8" s="18">
        <f t="shared" si="0"/>
        <v>1</v>
      </c>
      <c r="G8" s="17">
        <v>129</v>
      </c>
      <c r="H8" s="18">
        <f t="shared" si="1"/>
        <v>1</v>
      </c>
      <c r="I8" s="17">
        <v>0</v>
      </c>
      <c r="J8" s="17">
        <v>0</v>
      </c>
      <c r="K8" s="18">
        <f t="shared" si="5"/>
        <v>0</v>
      </c>
      <c r="L8" s="17" t="s">
        <v>21</v>
      </c>
      <c r="M8" s="18">
        <f t="shared" si="2"/>
        <v>1</v>
      </c>
      <c r="N8" s="17">
        <v>5</v>
      </c>
      <c r="O8" s="27">
        <f t="shared" si="3"/>
        <v>0.0387596899224806</v>
      </c>
      <c r="P8" s="28">
        <f t="shared" si="4"/>
        <v>100</v>
      </c>
      <c r="Q8" s="30" t="s">
        <v>22</v>
      </c>
    </row>
    <row r="9" s="1" customFormat="1" ht="20.1" customHeight="1" spans="1:17">
      <c r="A9" s="16" t="s">
        <v>27</v>
      </c>
      <c r="B9" s="17" t="s">
        <v>28</v>
      </c>
      <c r="C9" s="17">
        <v>198</v>
      </c>
      <c r="D9" s="17">
        <v>204</v>
      </c>
      <c r="E9" s="17">
        <v>204</v>
      </c>
      <c r="F9" s="18">
        <f t="shared" si="0"/>
        <v>1</v>
      </c>
      <c r="G9" s="17">
        <v>203</v>
      </c>
      <c r="H9" s="18">
        <f t="shared" si="1"/>
        <v>0.995098039215686</v>
      </c>
      <c r="I9" s="17">
        <v>1</v>
      </c>
      <c r="J9" s="17">
        <v>2</v>
      </c>
      <c r="K9" s="18">
        <f t="shared" si="5"/>
        <v>0.00980392156862745</v>
      </c>
      <c r="L9" s="17" t="s">
        <v>21</v>
      </c>
      <c r="M9" s="18">
        <f t="shared" si="2"/>
        <v>1</v>
      </c>
      <c r="N9" s="17">
        <v>24</v>
      </c>
      <c r="O9" s="27">
        <f t="shared" si="3"/>
        <v>0.117647058823529</v>
      </c>
      <c r="P9" s="28">
        <f t="shared" si="4"/>
        <v>99.6078431372549</v>
      </c>
      <c r="Q9" s="30" t="s">
        <v>22</v>
      </c>
    </row>
    <row r="10" s="1" customFormat="1" ht="20.1" customHeight="1" spans="1:17">
      <c r="A10" s="16" t="s">
        <v>29</v>
      </c>
      <c r="B10" s="17" t="s">
        <v>30</v>
      </c>
      <c r="C10" s="17">
        <v>145</v>
      </c>
      <c r="D10" s="17">
        <v>154</v>
      </c>
      <c r="E10" s="17">
        <v>154</v>
      </c>
      <c r="F10" s="18">
        <f t="shared" si="0"/>
        <v>1</v>
      </c>
      <c r="G10" s="17">
        <v>154</v>
      </c>
      <c r="H10" s="18">
        <f t="shared" ref="H10:H52" si="6">IFERROR(G10/D10,"")</f>
        <v>1</v>
      </c>
      <c r="I10" s="17">
        <v>0</v>
      </c>
      <c r="J10" s="17">
        <v>3</v>
      </c>
      <c r="K10" s="18">
        <f t="shared" si="5"/>
        <v>0.0194805194805195</v>
      </c>
      <c r="L10" s="17">
        <v>0</v>
      </c>
      <c r="M10" s="18">
        <f t="shared" si="2"/>
        <v>1</v>
      </c>
      <c r="N10" s="17">
        <v>5</v>
      </c>
      <c r="O10" s="27">
        <f t="shared" si="3"/>
        <v>0.0324675324675325</v>
      </c>
      <c r="P10" s="28">
        <v>97.61</v>
      </c>
      <c r="Q10" s="30" t="s">
        <v>22</v>
      </c>
    </row>
    <row r="11" s="1" customFormat="1" ht="20.1" customHeight="1" spans="1:17">
      <c r="A11" s="16" t="s">
        <v>31</v>
      </c>
      <c r="B11" s="17" t="s">
        <v>32</v>
      </c>
      <c r="C11" s="17">
        <v>12</v>
      </c>
      <c r="D11" s="17">
        <v>8</v>
      </c>
      <c r="E11" s="17">
        <v>8</v>
      </c>
      <c r="F11" s="18">
        <f t="shared" si="0"/>
        <v>1</v>
      </c>
      <c r="G11" s="17">
        <v>8</v>
      </c>
      <c r="H11" s="18">
        <f t="shared" si="6"/>
        <v>1</v>
      </c>
      <c r="I11" s="17" t="s">
        <v>21</v>
      </c>
      <c r="J11" s="17">
        <v>1</v>
      </c>
      <c r="K11" s="18">
        <f t="shared" si="5"/>
        <v>0.125</v>
      </c>
      <c r="L11" s="17" t="s">
        <v>21</v>
      </c>
      <c r="M11" s="18">
        <f t="shared" si="2"/>
        <v>1</v>
      </c>
      <c r="N11" s="17">
        <v>0</v>
      </c>
      <c r="O11" s="27">
        <f t="shared" si="3"/>
        <v>0</v>
      </c>
      <c r="P11" s="28">
        <f t="shared" si="4"/>
        <v>97.5</v>
      </c>
      <c r="Q11" s="30" t="s">
        <v>22</v>
      </c>
    </row>
    <row r="12" s="1" customFormat="1" ht="20.1" customHeight="1" spans="1:17">
      <c r="A12" s="16" t="s">
        <v>33</v>
      </c>
      <c r="B12" s="17" t="s">
        <v>34</v>
      </c>
      <c r="C12" s="17">
        <v>6</v>
      </c>
      <c r="D12" s="17">
        <v>4</v>
      </c>
      <c r="E12" s="17">
        <v>4</v>
      </c>
      <c r="F12" s="18">
        <f t="shared" si="0"/>
        <v>1</v>
      </c>
      <c r="G12" s="17">
        <v>3</v>
      </c>
      <c r="H12" s="18">
        <f t="shared" si="6"/>
        <v>0.75</v>
      </c>
      <c r="I12" s="17">
        <v>1</v>
      </c>
      <c r="J12" s="17">
        <v>1</v>
      </c>
      <c r="K12" s="18">
        <f t="shared" si="5"/>
        <v>0.25</v>
      </c>
      <c r="L12" s="17" t="s">
        <v>21</v>
      </c>
      <c r="M12" s="18">
        <f t="shared" si="2"/>
        <v>1</v>
      </c>
      <c r="N12" s="17">
        <v>1</v>
      </c>
      <c r="O12" s="27">
        <f t="shared" si="3"/>
        <v>0.25</v>
      </c>
      <c r="P12" s="28">
        <f t="shared" si="4"/>
        <v>85</v>
      </c>
      <c r="Q12" s="30" t="s">
        <v>35</v>
      </c>
    </row>
    <row r="13" s="1" customFormat="1" ht="20.1" customHeight="1" spans="1:17">
      <c r="A13" s="16" t="s">
        <v>36</v>
      </c>
      <c r="B13" s="17" t="s">
        <v>37</v>
      </c>
      <c r="C13" s="17">
        <v>346</v>
      </c>
      <c r="D13" s="17">
        <v>366</v>
      </c>
      <c r="E13" s="17">
        <v>366</v>
      </c>
      <c r="F13" s="18">
        <f t="shared" si="0"/>
        <v>1</v>
      </c>
      <c r="G13" s="17">
        <v>366</v>
      </c>
      <c r="H13" s="18">
        <f t="shared" si="6"/>
        <v>1</v>
      </c>
      <c r="I13" s="17" t="s">
        <v>21</v>
      </c>
      <c r="J13" s="17">
        <v>2</v>
      </c>
      <c r="K13" s="18">
        <f t="shared" si="5"/>
        <v>0.00546448087431694</v>
      </c>
      <c r="L13" s="17" t="s">
        <v>21</v>
      </c>
      <c r="M13" s="18">
        <f t="shared" si="2"/>
        <v>1</v>
      </c>
      <c r="N13" s="17">
        <v>2</v>
      </c>
      <c r="O13" s="27">
        <f t="shared" si="3"/>
        <v>0.00546448087431694</v>
      </c>
      <c r="P13" s="28">
        <f t="shared" si="4"/>
        <v>99.8907103825137</v>
      </c>
      <c r="Q13" s="30" t="s">
        <v>22</v>
      </c>
    </row>
    <row r="14" s="1" customFormat="1" ht="20.1" customHeight="1" spans="1:17">
      <c r="A14" s="16" t="s">
        <v>38</v>
      </c>
      <c r="B14" s="17" t="s">
        <v>39</v>
      </c>
      <c r="C14" s="17">
        <v>101</v>
      </c>
      <c r="D14" s="17">
        <v>96</v>
      </c>
      <c r="E14" s="17">
        <v>96</v>
      </c>
      <c r="F14" s="18">
        <f t="shared" si="0"/>
        <v>1</v>
      </c>
      <c r="G14" s="17">
        <v>96</v>
      </c>
      <c r="H14" s="18">
        <f t="shared" si="6"/>
        <v>1</v>
      </c>
      <c r="I14" s="17">
        <v>0</v>
      </c>
      <c r="J14" s="17">
        <v>2</v>
      </c>
      <c r="K14" s="18">
        <f t="shared" si="5"/>
        <v>0.0208333333333333</v>
      </c>
      <c r="L14" s="17">
        <v>0</v>
      </c>
      <c r="M14" s="18">
        <f t="shared" si="2"/>
        <v>1</v>
      </c>
      <c r="N14" s="17">
        <v>3</v>
      </c>
      <c r="O14" s="27">
        <f t="shared" si="3"/>
        <v>0.03125</v>
      </c>
      <c r="P14" s="28">
        <f t="shared" si="4"/>
        <v>99.5833333333333</v>
      </c>
      <c r="Q14" s="30" t="s">
        <v>22</v>
      </c>
    </row>
    <row r="15" s="1" customFormat="1" ht="20.1" customHeight="1" spans="1:17">
      <c r="A15" s="16" t="s">
        <v>40</v>
      </c>
      <c r="B15" s="17" t="s">
        <v>41</v>
      </c>
      <c r="C15" s="17">
        <v>147</v>
      </c>
      <c r="D15" s="17">
        <v>147</v>
      </c>
      <c r="E15" s="17">
        <v>147</v>
      </c>
      <c r="F15" s="18">
        <f t="shared" si="0"/>
        <v>1</v>
      </c>
      <c r="G15" s="17">
        <v>147</v>
      </c>
      <c r="H15" s="18">
        <f t="shared" si="6"/>
        <v>1</v>
      </c>
      <c r="I15" s="17">
        <v>0</v>
      </c>
      <c r="J15" s="17">
        <v>4</v>
      </c>
      <c r="K15" s="18">
        <f t="shared" si="5"/>
        <v>0.0272108843537415</v>
      </c>
      <c r="L15" s="17">
        <v>0</v>
      </c>
      <c r="M15" s="18">
        <f t="shared" si="2"/>
        <v>1</v>
      </c>
      <c r="N15" s="17">
        <v>9</v>
      </c>
      <c r="O15" s="27">
        <f t="shared" si="3"/>
        <v>0.0612244897959184</v>
      </c>
      <c r="P15" s="28">
        <f t="shared" si="4"/>
        <v>99.4557823129252</v>
      </c>
      <c r="Q15" s="30" t="s">
        <v>22</v>
      </c>
    </row>
    <row r="16" s="1" customFormat="1" ht="20.1" customHeight="1" spans="1:17">
      <c r="A16" s="16" t="s">
        <v>42</v>
      </c>
      <c r="B16" s="17" t="s">
        <v>43</v>
      </c>
      <c r="C16" s="17">
        <v>76</v>
      </c>
      <c r="D16" s="17">
        <v>73</v>
      </c>
      <c r="E16" s="17">
        <v>73</v>
      </c>
      <c r="F16" s="18">
        <f t="shared" si="0"/>
        <v>1</v>
      </c>
      <c r="G16" s="17">
        <v>73</v>
      </c>
      <c r="H16" s="18">
        <f t="shared" si="6"/>
        <v>1</v>
      </c>
      <c r="I16" s="17" t="s">
        <v>21</v>
      </c>
      <c r="J16" s="17">
        <v>0</v>
      </c>
      <c r="K16" s="18">
        <f t="shared" si="5"/>
        <v>0</v>
      </c>
      <c r="L16" s="17">
        <v>0</v>
      </c>
      <c r="M16" s="18">
        <f t="shared" si="2"/>
        <v>1</v>
      </c>
      <c r="N16" s="17">
        <v>2</v>
      </c>
      <c r="O16" s="27">
        <f t="shared" si="3"/>
        <v>0.0273972602739726</v>
      </c>
      <c r="P16" s="28">
        <v>98</v>
      </c>
      <c r="Q16" s="30" t="s">
        <v>22</v>
      </c>
    </row>
    <row r="17" s="1" customFormat="1" ht="20.1" customHeight="1" spans="1:17">
      <c r="A17" s="16" t="s">
        <v>44</v>
      </c>
      <c r="B17" s="17" t="s">
        <v>45</v>
      </c>
      <c r="C17" s="17">
        <v>95</v>
      </c>
      <c r="D17" s="17">
        <v>93</v>
      </c>
      <c r="E17" s="17">
        <v>93</v>
      </c>
      <c r="F17" s="18">
        <f t="shared" si="0"/>
        <v>1</v>
      </c>
      <c r="G17" s="17">
        <v>93</v>
      </c>
      <c r="H17" s="18">
        <f t="shared" si="6"/>
        <v>1</v>
      </c>
      <c r="I17" s="17" t="s">
        <v>21</v>
      </c>
      <c r="J17" s="17">
        <v>0</v>
      </c>
      <c r="K17" s="18">
        <f t="shared" si="5"/>
        <v>0</v>
      </c>
      <c r="L17" s="17">
        <v>0</v>
      </c>
      <c r="M17" s="18">
        <f t="shared" si="2"/>
        <v>1</v>
      </c>
      <c r="N17" s="17">
        <v>0</v>
      </c>
      <c r="O17" s="27">
        <f t="shared" si="3"/>
        <v>0</v>
      </c>
      <c r="P17" s="28">
        <f t="shared" si="4"/>
        <v>100</v>
      </c>
      <c r="Q17" s="30" t="s">
        <v>22</v>
      </c>
    </row>
    <row r="18" s="1" customFormat="1" ht="20.1" customHeight="1" spans="1:17">
      <c r="A18" s="16" t="s">
        <v>46</v>
      </c>
      <c r="B18" s="17" t="s">
        <v>47</v>
      </c>
      <c r="C18" s="17">
        <v>97</v>
      </c>
      <c r="D18" s="17">
        <v>97</v>
      </c>
      <c r="E18" s="17">
        <v>97</v>
      </c>
      <c r="F18" s="18">
        <f t="shared" si="0"/>
        <v>1</v>
      </c>
      <c r="G18" s="17">
        <v>97</v>
      </c>
      <c r="H18" s="18">
        <f t="shared" si="6"/>
        <v>1</v>
      </c>
      <c r="I18" s="17">
        <v>0</v>
      </c>
      <c r="J18" s="17">
        <v>0</v>
      </c>
      <c r="K18" s="18">
        <f t="shared" si="5"/>
        <v>0</v>
      </c>
      <c r="L18" s="17">
        <v>0</v>
      </c>
      <c r="M18" s="18">
        <f t="shared" si="2"/>
        <v>1</v>
      </c>
      <c r="N18" s="17">
        <v>6</v>
      </c>
      <c r="O18" s="27">
        <f t="shared" si="3"/>
        <v>0.0618556701030928</v>
      </c>
      <c r="P18" s="28">
        <f t="shared" si="4"/>
        <v>100</v>
      </c>
      <c r="Q18" s="30" t="s">
        <v>22</v>
      </c>
    </row>
    <row r="19" s="1" customFormat="1" ht="20.1" customHeight="1" spans="1:17">
      <c r="A19" s="16" t="s">
        <v>48</v>
      </c>
      <c r="B19" s="17" t="s">
        <v>49</v>
      </c>
      <c r="C19" s="17">
        <v>114</v>
      </c>
      <c r="D19" s="17">
        <v>114</v>
      </c>
      <c r="E19" s="17">
        <v>114</v>
      </c>
      <c r="F19" s="18">
        <f t="shared" si="0"/>
        <v>1</v>
      </c>
      <c r="G19" s="17">
        <v>114</v>
      </c>
      <c r="H19" s="18">
        <f t="shared" si="6"/>
        <v>1</v>
      </c>
      <c r="I19" s="17">
        <v>0</v>
      </c>
      <c r="J19" s="17">
        <v>4</v>
      </c>
      <c r="K19" s="18">
        <f t="shared" si="5"/>
        <v>0.0350877192982456</v>
      </c>
      <c r="L19" s="17">
        <v>1</v>
      </c>
      <c r="M19" s="18">
        <f t="shared" si="2"/>
        <v>0.991228070175439</v>
      </c>
      <c r="N19" s="17">
        <v>11</v>
      </c>
      <c r="O19" s="27">
        <f t="shared" ref="O19:O46" si="7">N19/D19*100%</f>
        <v>0.0964912280701754</v>
      </c>
      <c r="P19" s="28">
        <v>96.95</v>
      </c>
      <c r="Q19" s="30" t="s">
        <v>22</v>
      </c>
    </row>
    <row r="20" s="1" customFormat="1" ht="20.1" customHeight="1" spans="1:17">
      <c r="A20" s="16" t="s">
        <v>50</v>
      </c>
      <c r="B20" s="17" t="s">
        <v>51</v>
      </c>
      <c r="C20" s="17">
        <v>123</v>
      </c>
      <c r="D20" s="17">
        <v>118</v>
      </c>
      <c r="E20" s="17">
        <v>118</v>
      </c>
      <c r="F20" s="18">
        <f t="shared" si="0"/>
        <v>1</v>
      </c>
      <c r="G20" s="17">
        <v>118</v>
      </c>
      <c r="H20" s="18">
        <f t="shared" si="6"/>
        <v>1</v>
      </c>
      <c r="I20" s="17">
        <v>0</v>
      </c>
      <c r="J20" s="17">
        <v>0</v>
      </c>
      <c r="K20" s="18">
        <f t="shared" si="5"/>
        <v>0</v>
      </c>
      <c r="L20" s="17">
        <v>1</v>
      </c>
      <c r="M20" s="18">
        <f t="shared" si="2"/>
        <v>0.991525423728814</v>
      </c>
      <c r="N20" s="17">
        <v>1</v>
      </c>
      <c r="O20" s="27">
        <f t="shared" si="7"/>
        <v>0.00847457627118644</v>
      </c>
      <c r="P20" s="28">
        <f t="shared" ref="P19:P35" si="8">IFERROR(H20*40+(1-K20)*20+M20*40,"")</f>
        <v>99.6610169491526</v>
      </c>
      <c r="Q20" s="30" t="s">
        <v>22</v>
      </c>
    </row>
    <row r="21" s="1" customFormat="1" ht="20.1" customHeight="1" spans="1:17">
      <c r="A21" s="16" t="s">
        <v>52</v>
      </c>
      <c r="B21" s="17" t="s">
        <v>53</v>
      </c>
      <c r="C21" s="17">
        <v>82</v>
      </c>
      <c r="D21" s="17">
        <v>85</v>
      </c>
      <c r="E21" s="17">
        <v>85</v>
      </c>
      <c r="F21" s="18">
        <f t="shared" si="0"/>
        <v>1</v>
      </c>
      <c r="G21" s="17">
        <v>84</v>
      </c>
      <c r="H21" s="18">
        <f t="shared" si="6"/>
        <v>0.988235294117647</v>
      </c>
      <c r="I21" s="17">
        <v>1</v>
      </c>
      <c r="J21" s="17">
        <v>1</v>
      </c>
      <c r="K21" s="18">
        <f t="shared" si="5"/>
        <v>0.0117647058823529</v>
      </c>
      <c r="L21" s="17">
        <v>0</v>
      </c>
      <c r="M21" s="18">
        <f t="shared" si="2"/>
        <v>1</v>
      </c>
      <c r="N21" s="17">
        <v>2</v>
      </c>
      <c r="O21" s="27">
        <f t="shared" si="7"/>
        <v>0.0235294117647059</v>
      </c>
      <c r="P21" s="28">
        <f t="shared" si="8"/>
        <v>99.2941176470588</v>
      </c>
      <c r="Q21" s="30" t="s">
        <v>22</v>
      </c>
    </row>
    <row r="22" s="1" customFormat="1" ht="20.1" customHeight="1" spans="1:17">
      <c r="A22" s="16" t="s">
        <v>54</v>
      </c>
      <c r="B22" s="17" t="s">
        <v>55</v>
      </c>
      <c r="C22" s="17">
        <v>45</v>
      </c>
      <c r="D22" s="17">
        <v>50</v>
      </c>
      <c r="E22" s="17">
        <v>50</v>
      </c>
      <c r="F22" s="18">
        <f t="shared" si="0"/>
        <v>1</v>
      </c>
      <c r="G22" s="17">
        <v>50</v>
      </c>
      <c r="H22" s="18">
        <f t="shared" si="6"/>
        <v>1</v>
      </c>
      <c r="I22" s="17">
        <v>0</v>
      </c>
      <c r="J22" s="17">
        <v>2</v>
      </c>
      <c r="K22" s="18">
        <f t="shared" si="5"/>
        <v>0.04</v>
      </c>
      <c r="L22" s="17">
        <v>0</v>
      </c>
      <c r="M22" s="18">
        <f t="shared" si="2"/>
        <v>1</v>
      </c>
      <c r="N22" s="17">
        <v>1</v>
      </c>
      <c r="O22" s="27">
        <f t="shared" si="7"/>
        <v>0.02</v>
      </c>
      <c r="P22" s="28">
        <f t="shared" si="8"/>
        <v>99.2</v>
      </c>
      <c r="Q22" s="30" t="s">
        <v>22</v>
      </c>
    </row>
    <row r="23" s="1" customFormat="1" ht="20.1" customHeight="1" spans="1:17">
      <c r="A23" s="16" t="s">
        <v>56</v>
      </c>
      <c r="B23" s="17" t="s">
        <v>57</v>
      </c>
      <c r="C23" s="17">
        <v>67</v>
      </c>
      <c r="D23" s="17">
        <v>71</v>
      </c>
      <c r="E23" s="17">
        <v>71</v>
      </c>
      <c r="F23" s="18">
        <f t="shared" si="0"/>
        <v>1</v>
      </c>
      <c r="G23" s="17">
        <v>71</v>
      </c>
      <c r="H23" s="18">
        <f t="shared" si="6"/>
        <v>1</v>
      </c>
      <c r="I23" s="17">
        <v>0</v>
      </c>
      <c r="J23" s="17">
        <v>0</v>
      </c>
      <c r="K23" s="18">
        <f t="shared" si="5"/>
        <v>0</v>
      </c>
      <c r="L23" s="17">
        <v>0</v>
      </c>
      <c r="M23" s="18">
        <f t="shared" si="2"/>
        <v>1</v>
      </c>
      <c r="N23" s="17">
        <v>0</v>
      </c>
      <c r="O23" s="27">
        <f t="shared" si="7"/>
        <v>0</v>
      </c>
      <c r="P23" s="28">
        <f t="shared" si="8"/>
        <v>100</v>
      </c>
      <c r="Q23" s="30" t="s">
        <v>22</v>
      </c>
    </row>
    <row r="24" s="1" customFormat="1" ht="20.1" customHeight="1" spans="1:17">
      <c r="A24" s="16" t="s">
        <v>58</v>
      </c>
      <c r="B24" s="17" t="s">
        <v>59</v>
      </c>
      <c r="C24" s="17">
        <v>0</v>
      </c>
      <c r="D24" s="17">
        <v>3</v>
      </c>
      <c r="E24" s="17">
        <v>3</v>
      </c>
      <c r="F24" s="18">
        <f t="shared" si="0"/>
        <v>1</v>
      </c>
      <c r="G24" s="17">
        <v>3</v>
      </c>
      <c r="H24" s="18">
        <f t="shared" si="6"/>
        <v>1</v>
      </c>
      <c r="I24" s="17" t="s">
        <v>21</v>
      </c>
      <c r="J24" s="17">
        <v>0</v>
      </c>
      <c r="K24" s="18">
        <f t="shared" si="5"/>
        <v>0</v>
      </c>
      <c r="L24" s="17">
        <v>0</v>
      </c>
      <c r="M24" s="18">
        <f t="shared" si="2"/>
        <v>1</v>
      </c>
      <c r="N24" s="17">
        <v>0</v>
      </c>
      <c r="O24" s="27">
        <f t="shared" si="7"/>
        <v>0</v>
      </c>
      <c r="P24" s="28">
        <f t="shared" si="8"/>
        <v>100</v>
      </c>
      <c r="Q24" s="30" t="s">
        <v>22</v>
      </c>
    </row>
    <row r="25" s="1" customFormat="1" ht="20.1" customHeight="1" spans="1:17">
      <c r="A25" s="16" t="s">
        <v>60</v>
      </c>
      <c r="B25" s="17" t="s">
        <v>61</v>
      </c>
      <c r="C25" s="17">
        <v>31</v>
      </c>
      <c r="D25" s="17">
        <v>29</v>
      </c>
      <c r="E25" s="17">
        <v>29</v>
      </c>
      <c r="F25" s="18">
        <f t="shared" si="0"/>
        <v>1</v>
      </c>
      <c r="G25" s="17">
        <v>29</v>
      </c>
      <c r="H25" s="18">
        <f t="shared" si="6"/>
        <v>1</v>
      </c>
      <c r="I25" s="17" t="s">
        <v>21</v>
      </c>
      <c r="J25" s="17">
        <v>0</v>
      </c>
      <c r="K25" s="18">
        <f t="shared" si="5"/>
        <v>0</v>
      </c>
      <c r="L25" s="17" t="s">
        <v>21</v>
      </c>
      <c r="M25" s="18">
        <f t="shared" si="2"/>
        <v>1</v>
      </c>
      <c r="N25" s="17">
        <v>1</v>
      </c>
      <c r="O25" s="27">
        <f t="shared" si="7"/>
        <v>0.0344827586206897</v>
      </c>
      <c r="P25" s="28">
        <f t="shared" si="8"/>
        <v>100</v>
      </c>
      <c r="Q25" s="30" t="s">
        <v>22</v>
      </c>
    </row>
    <row r="26" s="1" customFormat="1" ht="20.1" customHeight="1" spans="1:17">
      <c r="A26" s="16" t="s">
        <v>62</v>
      </c>
      <c r="B26" s="17" t="s">
        <v>63</v>
      </c>
      <c r="C26" s="17">
        <v>9</v>
      </c>
      <c r="D26" s="17">
        <v>10</v>
      </c>
      <c r="E26" s="17">
        <v>10</v>
      </c>
      <c r="F26" s="18">
        <f t="shared" si="0"/>
        <v>1</v>
      </c>
      <c r="G26" s="17">
        <v>10</v>
      </c>
      <c r="H26" s="18">
        <f t="shared" si="6"/>
        <v>1</v>
      </c>
      <c r="I26" s="17" t="s">
        <v>21</v>
      </c>
      <c r="J26" s="17">
        <v>0</v>
      </c>
      <c r="K26" s="18">
        <f t="shared" si="5"/>
        <v>0</v>
      </c>
      <c r="L26" s="17" t="s">
        <v>21</v>
      </c>
      <c r="M26" s="18">
        <f t="shared" si="2"/>
        <v>1</v>
      </c>
      <c r="N26" s="17">
        <v>0</v>
      </c>
      <c r="O26" s="27">
        <f t="shared" si="7"/>
        <v>0</v>
      </c>
      <c r="P26" s="28">
        <f t="shared" si="8"/>
        <v>100</v>
      </c>
      <c r="Q26" s="30" t="s">
        <v>22</v>
      </c>
    </row>
    <row r="27" s="1" customFormat="1" ht="20.1" customHeight="1" spans="1:17">
      <c r="A27" s="16" t="s">
        <v>64</v>
      </c>
      <c r="B27" s="17" t="s">
        <v>65</v>
      </c>
      <c r="C27" s="17">
        <v>20</v>
      </c>
      <c r="D27" s="17">
        <v>20</v>
      </c>
      <c r="E27" s="17">
        <v>20</v>
      </c>
      <c r="F27" s="18">
        <f t="shared" si="0"/>
        <v>1</v>
      </c>
      <c r="G27" s="17">
        <v>20</v>
      </c>
      <c r="H27" s="18">
        <f t="shared" si="6"/>
        <v>1</v>
      </c>
      <c r="I27" s="17" t="s">
        <v>21</v>
      </c>
      <c r="J27" s="17">
        <v>0</v>
      </c>
      <c r="K27" s="18">
        <f t="shared" si="5"/>
        <v>0</v>
      </c>
      <c r="L27" s="17">
        <v>0</v>
      </c>
      <c r="M27" s="18">
        <f t="shared" si="2"/>
        <v>1</v>
      </c>
      <c r="N27" s="17">
        <v>0</v>
      </c>
      <c r="O27" s="27">
        <f t="shared" si="7"/>
        <v>0</v>
      </c>
      <c r="P27" s="28">
        <f t="shared" si="8"/>
        <v>100</v>
      </c>
      <c r="Q27" s="30" t="s">
        <v>22</v>
      </c>
    </row>
    <row r="28" s="1" customFormat="1" ht="20.1" customHeight="1" spans="1:17">
      <c r="A28" s="16" t="s">
        <v>66</v>
      </c>
      <c r="B28" s="17" t="s">
        <v>67</v>
      </c>
      <c r="C28" s="17">
        <v>14</v>
      </c>
      <c r="D28" s="17">
        <v>12</v>
      </c>
      <c r="E28" s="17">
        <v>12</v>
      </c>
      <c r="F28" s="18">
        <f t="shared" si="0"/>
        <v>1</v>
      </c>
      <c r="G28" s="17">
        <v>12</v>
      </c>
      <c r="H28" s="18">
        <f t="shared" si="6"/>
        <v>1</v>
      </c>
      <c r="I28" s="17" t="s">
        <v>21</v>
      </c>
      <c r="J28" s="17">
        <v>0</v>
      </c>
      <c r="K28" s="18">
        <f t="shared" si="5"/>
        <v>0</v>
      </c>
      <c r="L28" s="17" t="s">
        <v>21</v>
      </c>
      <c r="M28" s="18">
        <f t="shared" si="2"/>
        <v>1</v>
      </c>
      <c r="N28" s="17">
        <v>1</v>
      </c>
      <c r="O28" s="27">
        <f t="shared" si="7"/>
        <v>0.0833333333333333</v>
      </c>
      <c r="P28" s="28">
        <f t="shared" si="8"/>
        <v>100</v>
      </c>
      <c r="Q28" s="30" t="s">
        <v>22</v>
      </c>
    </row>
    <row r="29" s="2" customFormat="1" ht="20.1" customHeight="1" spans="1:18">
      <c r="A29" s="16" t="s">
        <v>68</v>
      </c>
      <c r="B29" s="17" t="s">
        <v>69</v>
      </c>
      <c r="C29" s="17">
        <v>14</v>
      </c>
      <c r="D29" s="17">
        <v>15</v>
      </c>
      <c r="E29" s="17">
        <v>15</v>
      </c>
      <c r="F29" s="18">
        <f t="shared" si="0"/>
        <v>1</v>
      </c>
      <c r="G29" s="17">
        <v>15</v>
      </c>
      <c r="H29" s="18">
        <f t="shared" si="6"/>
        <v>1</v>
      </c>
      <c r="I29" s="17" t="s">
        <v>21</v>
      </c>
      <c r="J29" s="17">
        <v>0</v>
      </c>
      <c r="K29" s="18">
        <f t="shared" si="5"/>
        <v>0</v>
      </c>
      <c r="L29" s="17">
        <v>0</v>
      </c>
      <c r="M29" s="18">
        <f t="shared" si="2"/>
        <v>1</v>
      </c>
      <c r="N29" s="17">
        <v>1</v>
      </c>
      <c r="O29" s="27">
        <f t="shared" si="7"/>
        <v>0.0666666666666667</v>
      </c>
      <c r="P29" s="28">
        <f t="shared" si="8"/>
        <v>100</v>
      </c>
      <c r="Q29" s="30" t="s">
        <v>22</v>
      </c>
      <c r="R29" s="1"/>
    </row>
    <row r="30" s="1" customFormat="1" ht="20.1" customHeight="1" spans="1:17">
      <c r="A30" s="16" t="s">
        <v>70</v>
      </c>
      <c r="B30" s="17" t="s">
        <v>71</v>
      </c>
      <c r="C30" s="17">
        <v>16</v>
      </c>
      <c r="D30" s="17">
        <v>18</v>
      </c>
      <c r="E30" s="17">
        <v>18</v>
      </c>
      <c r="F30" s="18">
        <f t="shared" si="0"/>
        <v>1</v>
      </c>
      <c r="G30" s="17">
        <v>18</v>
      </c>
      <c r="H30" s="18">
        <f t="shared" si="6"/>
        <v>1</v>
      </c>
      <c r="I30" s="17" t="s">
        <v>21</v>
      </c>
      <c r="J30" s="17">
        <v>0</v>
      </c>
      <c r="K30" s="18">
        <f t="shared" si="5"/>
        <v>0</v>
      </c>
      <c r="L30" s="17" t="s">
        <v>21</v>
      </c>
      <c r="M30" s="18">
        <f t="shared" si="2"/>
        <v>1</v>
      </c>
      <c r="N30" s="17">
        <v>1</v>
      </c>
      <c r="O30" s="27">
        <f t="shared" si="7"/>
        <v>0.0555555555555556</v>
      </c>
      <c r="P30" s="28">
        <f t="shared" si="8"/>
        <v>100</v>
      </c>
      <c r="Q30" s="30" t="s">
        <v>22</v>
      </c>
    </row>
    <row r="31" s="1" customFormat="1" ht="20.1" customHeight="1" spans="1:17">
      <c r="A31" s="16" t="s">
        <v>72</v>
      </c>
      <c r="B31" s="17" t="s">
        <v>73</v>
      </c>
      <c r="C31" s="17">
        <v>25</v>
      </c>
      <c r="D31" s="17">
        <v>22</v>
      </c>
      <c r="E31" s="17">
        <v>22</v>
      </c>
      <c r="F31" s="18">
        <f t="shared" si="0"/>
        <v>1</v>
      </c>
      <c r="G31" s="17">
        <v>22</v>
      </c>
      <c r="H31" s="18">
        <f t="shared" si="6"/>
        <v>1</v>
      </c>
      <c r="I31" s="17" t="s">
        <v>21</v>
      </c>
      <c r="J31" s="17">
        <v>1</v>
      </c>
      <c r="K31" s="18">
        <f t="shared" si="5"/>
        <v>0.0454545454545455</v>
      </c>
      <c r="L31" s="17">
        <v>0</v>
      </c>
      <c r="M31" s="18">
        <f t="shared" si="2"/>
        <v>1</v>
      </c>
      <c r="N31" s="17">
        <v>2</v>
      </c>
      <c r="O31" s="27">
        <f t="shared" si="7"/>
        <v>0.0909090909090909</v>
      </c>
      <c r="P31" s="28">
        <f t="shared" si="8"/>
        <v>99.0909090909091</v>
      </c>
      <c r="Q31" s="30" t="s">
        <v>22</v>
      </c>
    </row>
    <row r="32" s="1" customFormat="1" ht="20.1" customHeight="1" spans="1:17">
      <c r="A32" s="16" t="s">
        <v>74</v>
      </c>
      <c r="B32" s="17" t="s">
        <v>75</v>
      </c>
      <c r="C32" s="17">
        <v>25</v>
      </c>
      <c r="D32" s="17">
        <v>24</v>
      </c>
      <c r="E32" s="17">
        <v>24</v>
      </c>
      <c r="F32" s="18">
        <f t="shared" si="0"/>
        <v>1</v>
      </c>
      <c r="G32" s="17">
        <v>24</v>
      </c>
      <c r="H32" s="18">
        <f t="shared" si="6"/>
        <v>1</v>
      </c>
      <c r="I32" s="17">
        <v>0</v>
      </c>
      <c r="J32" s="17">
        <v>0</v>
      </c>
      <c r="K32" s="18">
        <f t="shared" si="5"/>
        <v>0</v>
      </c>
      <c r="L32" s="17">
        <v>0</v>
      </c>
      <c r="M32" s="18">
        <f t="shared" si="2"/>
        <v>1</v>
      </c>
      <c r="N32" s="17">
        <v>1</v>
      </c>
      <c r="O32" s="27">
        <f t="shared" si="7"/>
        <v>0.0416666666666667</v>
      </c>
      <c r="P32" s="28">
        <f t="shared" si="8"/>
        <v>100</v>
      </c>
      <c r="Q32" s="30" t="s">
        <v>22</v>
      </c>
    </row>
    <row r="33" s="1" customFormat="1" ht="20.1" customHeight="1" spans="1:17">
      <c r="A33" s="16" t="s">
        <v>76</v>
      </c>
      <c r="B33" s="17" t="s">
        <v>77</v>
      </c>
      <c r="C33" s="17">
        <v>6</v>
      </c>
      <c r="D33" s="17">
        <v>7</v>
      </c>
      <c r="E33" s="17">
        <v>7</v>
      </c>
      <c r="F33" s="18">
        <f t="shared" si="0"/>
        <v>1</v>
      </c>
      <c r="G33" s="17">
        <v>7</v>
      </c>
      <c r="H33" s="18">
        <f t="shared" si="6"/>
        <v>1</v>
      </c>
      <c r="I33" s="17">
        <v>0</v>
      </c>
      <c r="J33" s="17">
        <v>0</v>
      </c>
      <c r="K33" s="18">
        <f t="shared" si="5"/>
        <v>0</v>
      </c>
      <c r="L33" s="17">
        <v>0</v>
      </c>
      <c r="M33" s="18">
        <f t="shared" si="2"/>
        <v>1</v>
      </c>
      <c r="N33" s="17">
        <v>2</v>
      </c>
      <c r="O33" s="27">
        <f t="shared" si="7"/>
        <v>0.285714285714286</v>
      </c>
      <c r="P33" s="28">
        <f t="shared" si="8"/>
        <v>100</v>
      </c>
      <c r="Q33" s="30" t="s">
        <v>22</v>
      </c>
    </row>
    <row r="34" s="1" customFormat="1" ht="20.1" customHeight="1" spans="1:17">
      <c r="A34" s="16" t="s">
        <v>78</v>
      </c>
      <c r="B34" s="17" t="s">
        <v>79</v>
      </c>
      <c r="C34" s="17">
        <v>3</v>
      </c>
      <c r="D34" s="17">
        <v>2</v>
      </c>
      <c r="E34" s="17">
        <v>2</v>
      </c>
      <c r="F34" s="18">
        <f t="shared" ref="F34:F48" si="9">IFERROR(E34/D34,"")</f>
        <v>1</v>
      </c>
      <c r="G34" s="17">
        <v>2</v>
      </c>
      <c r="H34" s="18">
        <f t="shared" si="6"/>
        <v>1</v>
      </c>
      <c r="I34" s="17" t="s">
        <v>21</v>
      </c>
      <c r="J34" s="17">
        <v>0</v>
      </c>
      <c r="K34" s="18">
        <f t="shared" si="5"/>
        <v>0</v>
      </c>
      <c r="L34" s="17">
        <v>0</v>
      </c>
      <c r="M34" s="18">
        <f t="shared" ref="M34:M49" si="10">IFERROR((D34-L34)/D34,"")</f>
        <v>1</v>
      </c>
      <c r="N34" s="17">
        <v>0</v>
      </c>
      <c r="O34" s="27">
        <f t="shared" si="7"/>
        <v>0</v>
      </c>
      <c r="P34" s="28">
        <f t="shared" si="8"/>
        <v>100</v>
      </c>
      <c r="Q34" s="30" t="s">
        <v>22</v>
      </c>
    </row>
    <row r="35" s="1" customFormat="1" ht="20.1" customHeight="1" spans="1:17">
      <c r="A35" s="16" t="s">
        <v>80</v>
      </c>
      <c r="B35" s="17" t="s">
        <v>81</v>
      </c>
      <c r="C35" s="17">
        <v>15</v>
      </c>
      <c r="D35" s="17">
        <v>16</v>
      </c>
      <c r="E35" s="17">
        <v>16</v>
      </c>
      <c r="F35" s="18">
        <f t="shared" si="9"/>
        <v>1</v>
      </c>
      <c r="G35" s="17">
        <v>16</v>
      </c>
      <c r="H35" s="18">
        <f t="shared" si="6"/>
        <v>1</v>
      </c>
      <c r="I35" s="17">
        <v>0</v>
      </c>
      <c r="J35" s="17">
        <v>0</v>
      </c>
      <c r="K35" s="18">
        <f t="shared" si="5"/>
        <v>0</v>
      </c>
      <c r="L35" s="17">
        <v>0</v>
      </c>
      <c r="M35" s="18">
        <f t="shared" si="10"/>
        <v>1</v>
      </c>
      <c r="N35" s="17">
        <v>0</v>
      </c>
      <c r="O35" s="27">
        <f t="shared" si="7"/>
        <v>0</v>
      </c>
      <c r="P35" s="28">
        <f t="shared" si="8"/>
        <v>100</v>
      </c>
      <c r="Q35" s="30" t="s">
        <v>22</v>
      </c>
    </row>
    <row r="36" s="1" customFormat="1" ht="20.1" customHeight="1" spans="1:17">
      <c r="A36" s="16" t="s">
        <v>82</v>
      </c>
      <c r="B36" s="17" t="s">
        <v>83</v>
      </c>
      <c r="C36" s="17">
        <v>11</v>
      </c>
      <c r="D36" s="17">
        <v>6</v>
      </c>
      <c r="E36" s="17">
        <v>6</v>
      </c>
      <c r="F36" s="18">
        <f t="shared" si="9"/>
        <v>1</v>
      </c>
      <c r="G36" s="17">
        <v>5</v>
      </c>
      <c r="H36" s="18">
        <f t="shared" si="6"/>
        <v>0.833333333333333</v>
      </c>
      <c r="I36" s="17">
        <v>1</v>
      </c>
      <c r="J36" s="17">
        <v>0</v>
      </c>
      <c r="K36" s="18">
        <f t="shared" si="5"/>
        <v>0</v>
      </c>
      <c r="L36" s="17" t="s">
        <v>21</v>
      </c>
      <c r="M36" s="18">
        <f t="shared" si="10"/>
        <v>1</v>
      </c>
      <c r="N36" s="17">
        <v>2</v>
      </c>
      <c r="O36" s="27">
        <f t="shared" si="7"/>
        <v>0.333333333333333</v>
      </c>
      <c r="P36" s="28">
        <f t="shared" ref="P34:P52" si="11">IFERROR(H36*40+(1-K36)*20+M36*40,"")</f>
        <v>93.3333333333333</v>
      </c>
      <c r="Q36" s="30" t="s">
        <v>84</v>
      </c>
    </row>
    <row r="37" s="1" customFormat="1" ht="20.1" customHeight="1" spans="1:17">
      <c r="A37" s="16" t="s">
        <v>85</v>
      </c>
      <c r="B37" s="17" t="s">
        <v>86</v>
      </c>
      <c r="C37" s="17">
        <v>12</v>
      </c>
      <c r="D37" s="17">
        <v>11</v>
      </c>
      <c r="E37" s="17">
        <v>11</v>
      </c>
      <c r="F37" s="18">
        <f t="shared" si="9"/>
        <v>1</v>
      </c>
      <c r="G37" s="17">
        <v>11</v>
      </c>
      <c r="H37" s="18">
        <f t="shared" si="6"/>
        <v>1</v>
      </c>
      <c r="I37" s="17">
        <v>0</v>
      </c>
      <c r="J37" s="17">
        <v>0</v>
      </c>
      <c r="K37" s="18">
        <f t="shared" si="5"/>
        <v>0</v>
      </c>
      <c r="L37" s="17" t="s">
        <v>21</v>
      </c>
      <c r="M37" s="18">
        <f t="shared" si="10"/>
        <v>1</v>
      </c>
      <c r="N37" s="17">
        <v>0</v>
      </c>
      <c r="O37" s="27">
        <f t="shared" si="7"/>
        <v>0</v>
      </c>
      <c r="P37" s="28">
        <f t="shared" si="11"/>
        <v>100</v>
      </c>
      <c r="Q37" s="30" t="s">
        <v>22</v>
      </c>
    </row>
    <row r="38" s="1" customFormat="1" ht="20.1" customHeight="1" spans="1:17">
      <c r="A38" s="16" t="s">
        <v>87</v>
      </c>
      <c r="B38" s="17" t="s">
        <v>88</v>
      </c>
      <c r="C38" s="17">
        <v>8</v>
      </c>
      <c r="D38" s="17">
        <v>12</v>
      </c>
      <c r="E38" s="17">
        <v>12</v>
      </c>
      <c r="F38" s="18">
        <f t="shared" si="9"/>
        <v>1</v>
      </c>
      <c r="G38" s="17">
        <v>12</v>
      </c>
      <c r="H38" s="18">
        <f t="shared" si="6"/>
        <v>1</v>
      </c>
      <c r="I38" s="17" t="s">
        <v>21</v>
      </c>
      <c r="J38" s="17">
        <v>0</v>
      </c>
      <c r="K38" s="18">
        <f t="shared" si="5"/>
        <v>0</v>
      </c>
      <c r="L38" s="17" t="s">
        <v>21</v>
      </c>
      <c r="M38" s="18">
        <f t="shared" si="10"/>
        <v>1</v>
      </c>
      <c r="N38" s="17">
        <v>1</v>
      </c>
      <c r="O38" s="27">
        <f t="shared" si="7"/>
        <v>0.0833333333333333</v>
      </c>
      <c r="P38" s="28">
        <f t="shared" si="11"/>
        <v>100</v>
      </c>
      <c r="Q38" s="30" t="s">
        <v>22</v>
      </c>
    </row>
    <row r="39" s="1" customFormat="1" ht="20.1" customHeight="1" spans="1:17">
      <c r="A39" s="16" t="s">
        <v>89</v>
      </c>
      <c r="B39" s="17" t="s">
        <v>90</v>
      </c>
      <c r="C39" s="17">
        <v>2</v>
      </c>
      <c r="D39" s="17">
        <v>2</v>
      </c>
      <c r="E39" s="17">
        <v>2</v>
      </c>
      <c r="F39" s="18">
        <f t="shared" si="9"/>
        <v>1</v>
      </c>
      <c r="G39" s="17">
        <v>2</v>
      </c>
      <c r="H39" s="18">
        <f t="shared" si="6"/>
        <v>1</v>
      </c>
      <c r="I39" s="17" t="s">
        <v>21</v>
      </c>
      <c r="J39" s="17">
        <v>0</v>
      </c>
      <c r="K39" s="18">
        <f t="shared" si="5"/>
        <v>0</v>
      </c>
      <c r="L39" s="17" t="s">
        <v>21</v>
      </c>
      <c r="M39" s="18">
        <f t="shared" si="10"/>
        <v>1</v>
      </c>
      <c r="N39" s="17">
        <v>0</v>
      </c>
      <c r="O39" s="27">
        <f t="shared" si="7"/>
        <v>0</v>
      </c>
      <c r="P39" s="28">
        <f t="shared" si="11"/>
        <v>100</v>
      </c>
      <c r="Q39" s="30" t="s">
        <v>22</v>
      </c>
    </row>
    <row r="40" s="1" customFormat="1" ht="20.1" customHeight="1" spans="1:17">
      <c r="A40" s="16" t="s">
        <v>91</v>
      </c>
      <c r="B40" s="17" t="s">
        <v>92</v>
      </c>
      <c r="C40" s="17">
        <v>1</v>
      </c>
      <c r="D40" s="17">
        <v>0</v>
      </c>
      <c r="E40" s="17">
        <v>0</v>
      </c>
      <c r="F40" s="18">
        <v>1</v>
      </c>
      <c r="G40" s="17">
        <v>0</v>
      </c>
      <c r="H40" s="18">
        <v>1</v>
      </c>
      <c r="I40" s="17">
        <v>0</v>
      </c>
      <c r="J40" s="17">
        <v>0</v>
      </c>
      <c r="K40" s="18">
        <v>0</v>
      </c>
      <c r="L40" s="17" t="s">
        <v>21</v>
      </c>
      <c r="M40" s="18">
        <v>1</v>
      </c>
      <c r="N40" s="17">
        <v>0</v>
      </c>
      <c r="O40" s="27">
        <v>0</v>
      </c>
      <c r="P40" s="28">
        <f t="shared" si="11"/>
        <v>100</v>
      </c>
      <c r="Q40" s="30" t="s">
        <v>22</v>
      </c>
    </row>
    <row r="41" s="1" customFormat="1" ht="20.1" customHeight="1" spans="1:17">
      <c r="A41" s="16" t="s">
        <v>93</v>
      </c>
      <c r="B41" s="17" t="s">
        <v>94</v>
      </c>
      <c r="C41" s="17">
        <v>1</v>
      </c>
      <c r="D41" s="17">
        <v>0</v>
      </c>
      <c r="E41" s="17">
        <v>0</v>
      </c>
      <c r="F41" s="18">
        <v>1</v>
      </c>
      <c r="G41" s="17">
        <v>0</v>
      </c>
      <c r="H41" s="18">
        <v>1</v>
      </c>
      <c r="I41" s="17" t="s">
        <v>21</v>
      </c>
      <c r="J41" s="17" t="s">
        <v>21</v>
      </c>
      <c r="K41" s="18">
        <v>0</v>
      </c>
      <c r="L41" s="17" t="s">
        <v>21</v>
      </c>
      <c r="M41" s="18">
        <v>1</v>
      </c>
      <c r="N41" s="17">
        <v>0</v>
      </c>
      <c r="O41" s="27">
        <v>0</v>
      </c>
      <c r="P41" s="28">
        <f t="shared" si="11"/>
        <v>100</v>
      </c>
      <c r="Q41" s="30" t="s">
        <v>22</v>
      </c>
    </row>
    <row r="42" s="1" customFormat="1" ht="20.1" customHeight="1" spans="1:17">
      <c r="A42" s="16" t="s">
        <v>95</v>
      </c>
      <c r="B42" s="17" t="s">
        <v>96</v>
      </c>
      <c r="C42" s="17">
        <v>2</v>
      </c>
      <c r="D42" s="17">
        <v>1</v>
      </c>
      <c r="E42" s="17">
        <v>1</v>
      </c>
      <c r="F42" s="18">
        <f t="shared" si="9"/>
        <v>1</v>
      </c>
      <c r="G42" s="17">
        <v>0</v>
      </c>
      <c r="H42" s="18">
        <v>1</v>
      </c>
      <c r="I42" s="17">
        <v>1</v>
      </c>
      <c r="J42" s="17" t="s">
        <v>21</v>
      </c>
      <c r="K42" s="18">
        <f t="shared" si="5"/>
        <v>0</v>
      </c>
      <c r="L42" s="17" t="s">
        <v>21</v>
      </c>
      <c r="M42" s="18">
        <f t="shared" si="10"/>
        <v>1</v>
      </c>
      <c r="N42" s="17">
        <v>0</v>
      </c>
      <c r="O42" s="27">
        <f t="shared" si="7"/>
        <v>0</v>
      </c>
      <c r="P42" s="28">
        <f t="shared" si="11"/>
        <v>100</v>
      </c>
      <c r="Q42" s="30" t="s">
        <v>22</v>
      </c>
    </row>
    <row r="43" s="1" customFormat="1" ht="20.1" customHeight="1" spans="1:17">
      <c r="A43" s="16" t="s">
        <v>97</v>
      </c>
      <c r="B43" s="17" t="s">
        <v>98</v>
      </c>
      <c r="C43" s="17">
        <v>2</v>
      </c>
      <c r="D43" s="17">
        <v>2</v>
      </c>
      <c r="E43" s="17">
        <v>2</v>
      </c>
      <c r="F43" s="18">
        <f t="shared" si="9"/>
        <v>1</v>
      </c>
      <c r="G43" s="17">
        <v>2</v>
      </c>
      <c r="H43" s="18">
        <f t="shared" si="6"/>
        <v>1</v>
      </c>
      <c r="I43" s="17" t="s">
        <v>21</v>
      </c>
      <c r="J43" s="17">
        <v>0</v>
      </c>
      <c r="K43" s="18">
        <f t="shared" si="5"/>
        <v>0</v>
      </c>
      <c r="L43" s="17" t="s">
        <v>21</v>
      </c>
      <c r="M43" s="18">
        <f t="shared" si="10"/>
        <v>1</v>
      </c>
      <c r="N43" s="17">
        <v>0</v>
      </c>
      <c r="O43" s="27">
        <f t="shared" si="7"/>
        <v>0</v>
      </c>
      <c r="P43" s="28">
        <f t="shared" si="11"/>
        <v>100</v>
      </c>
      <c r="Q43" s="30" t="s">
        <v>22</v>
      </c>
    </row>
    <row r="44" s="1" customFormat="1" ht="20.1" customHeight="1" spans="1:17">
      <c r="A44" s="16" t="s">
        <v>99</v>
      </c>
      <c r="B44" s="17" t="s">
        <v>100</v>
      </c>
      <c r="C44" s="17">
        <v>14</v>
      </c>
      <c r="D44" s="17">
        <v>14</v>
      </c>
      <c r="E44" s="17">
        <v>14</v>
      </c>
      <c r="F44" s="18">
        <f t="shared" si="9"/>
        <v>1</v>
      </c>
      <c r="G44" s="17">
        <v>14</v>
      </c>
      <c r="H44" s="18">
        <f t="shared" si="6"/>
        <v>1</v>
      </c>
      <c r="I44" s="17" t="s">
        <v>21</v>
      </c>
      <c r="J44" s="17">
        <v>0</v>
      </c>
      <c r="K44" s="18">
        <f t="shared" si="5"/>
        <v>0</v>
      </c>
      <c r="L44" s="17">
        <v>1</v>
      </c>
      <c r="M44" s="18">
        <f t="shared" si="10"/>
        <v>0.928571428571429</v>
      </c>
      <c r="N44" s="17">
        <v>8</v>
      </c>
      <c r="O44" s="27">
        <f t="shared" si="7"/>
        <v>0.571428571428571</v>
      </c>
      <c r="P44" s="28">
        <f t="shared" si="11"/>
        <v>97.1428571428571</v>
      </c>
      <c r="Q44" s="30" t="s">
        <v>22</v>
      </c>
    </row>
    <row r="45" s="1" customFormat="1" ht="20.1" customHeight="1" spans="1:17">
      <c r="A45" s="16" t="s">
        <v>101</v>
      </c>
      <c r="B45" s="17" t="s">
        <v>102</v>
      </c>
      <c r="C45" s="17">
        <v>3</v>
      </c>
      <c r="D45" s="17">
        <v>1</v>
      </c>
      <c r="E45" s="17">
        <v>1</v>
      </c>
      <c r="F45" s="18">
        <f t="shared" si="9"/>
        <v>1</v>
      </c>
      <c r="G45" s="17">
        <v>1</v>
      </c>
      <c r="H45" s="18">
        <f t="shared" si="6"/>
        <v>1</v>
      </c>
      <c r="I45" s="17" t="s">
        <v>21</v>
      </c>
      <c r="J45" s="17">
        <v>0</v>
      </c>
      <c r="K45" s="18">
        <f t="shared" si="5"/>
        <v>0</v>
      </c>
      <c r="L45" s="17" t="s">
        <v>21</v>
      </c>
      <c r="M45" s="18">
        <v>1</v>
      </c>
      <c r="N45" s="17">
        <v>0</v>
      </c>
      <c r="O45" s="27">
        <f t="shared" si="7"/>
        <v>0</v>
      </c>
      <c r="P45" s="28">
        <f t="shared" si="11"/>
        <v>100</v>
      </c>
      <c r="Q45" s="30" t="s">
        <v>22</v>
      </c>
    </row>
    <row r="46" s="1" customFormat="1" ht="20.1" customHeight="1" spans="1:17">
      <c r="A46" s="16" t="s">
        <v>103</v>
      </c>
      <c r="B46" s="17" t="s">
        <v>104</v>
      </c>
      <c r="C46" s="17">
        <v>5</v>
      </c>
      <c r="D46" s="17">
        <v>4</v>
      </c>
      <c r="E46" s="17">
        <v>4</v>
      </c>
      <c r="F46" s="18">
        <f t="shared" si="9"/>
        <v>1</v>
      </c>
      <c r="G46" s="17">
        <v>4</v>
      </c>
      <c r="H46" s="18">
        <f t="shared" si="6"/>
        <v>1</v>
      </c>
      <c r="I46" s="17" t="s">
        <v>21</v>
      </c>
      <c r="J46" s="17">
        <v>0</v>
      </c>
      <c r="K46" s="18">
        <f t="shared" si="5"/>
        <v>0</v>
      </c>
      <c r="L46" s="17" t="s">
        <v>21</v>
      </c>
      <c r="M46" s="18">
        <f>IFERROR((D46-L46)/D46,"")</f>
        <v>1</v>
      </c>
      <c r="N46" s="17">
        <v>0</v>
      </c>
      <c r="O46" s="27">
        <f t="shared" si="7"/>
        <v>0</v>
      </c>
      <c r="P46" s="28">
        <f t="shared" si="11"/>
        <v>100</v>
      </c>
      <c r="Q46" s="30" t="s">
        <v>22</v>
      </c>
    </row>
    <row r="47" s="1" customFormat="1" ht="20.1" customHeight="1" spans="1:17">
      <c r="A47" s="16" t="s">
        <v>105</v>
      </c>
      <c r="B47" s="17" t="s">
        <v>106</v>
      </c>
      <c r="C47" s="17">
        <v>3</v>
      </c>
      <c r="D47" s="17">
        <v>3</v>
      </c>
      <c r="E47" s="17">
        <v>3</v>
      </c>
      <c r="F47" s="18">
        <f t="shared" si="9"/>
        <v>1</v>
      </c>
      <c r="G47" s="17">
        <v>3</v>
      </c>
      <c r="H47" s="18">
        <f t="shared" si="6"/>
        <v>1</v>
      </c>
      <c r="I47" s="17" t="s">
        <v>21</v>
      </c>
      <c r="J47" s="17">
        <v>0</v>
      </c>
      <c r="K47" s="18">
        <f t="shared" si="5"/>
        <v>0</v>
      </c>
      <c r="L47" s="17" t="s">
        <v>21</v>
      </c>
      <c r="M47" s="18">
        <v>1</v>
      </c>
      <c r="N47" s="17">
        <v>0</v>
      </c>
      <c r="O47" s="27">
        <v>0</v>
      </c>
      <c r="P47" s="28">
        <f t="shared" si="11"/>
        <v>100</v>
      </c>
      <c r="Q47" s="30" t="s">
        <v>22</v>
      </c>
    </row>
    <row r="48" s="1" customFormat="1" ht="20.1" customHeight="1" spans="1:17">
      <c r="A48" s="16" t="s">
        <v>107</v>
      </c>
      <c r="B48" s="17" t="s">
        <v>108</v>
      </c>
      <c r="C48" s="17">
        <v>1</v>
      </c>
      <c r="D48" s="17">
        <v>1</v>
      </c>
      <c r="E48" s="17">
        <v>1</v>
      </c>
      <c r="F48" s="18">
        <f t="shared" si="9"/>
        <v>1</v>
      </c>
      <c r="G48" s="17">
        <v>1</v>
      </c>
      <c r="H48" s="18">
        <f t="shared" si="6"/>
        <v>1</v>
      </c>
      <c r="I48" s="17">
        <v>0</v>
      </c>
      <c r="J48" s="17">
        <v>0</v>
      </c>
      <c r="K48" s="18">
        <v>0</v>
      </c>
      <c r="L48" s="17">
        <v>0</v>
      </c>
      <c r="M48" s="18">
        <v>1</v>
      </c>
      <c r="N48" s="17">
        <v>0</v>
      </c>
      <c r="O48" s="27">
        <v>0</v>
      </c>
      <c r="P48" s="28">
        <f t="shared" si="11"/>
        <v>100</v>
      </c>
      <c r="Q48" s="30" t="s">
        <v>22</v>
      </c>
    </row>
    <row r="49" s="1" customFormat="1" ht="20.1" customHeight="1" spans="1:17">
      <c r="A49" s="16" t="s">
        <v>109</v>
      </c>
      <c r="B49" s="17" t="s">
        <v>110</v>
      </c>
      <c r="C49" s="17">
        <v>2</v>
      </c>
      <c r="D49" s="17">
        <v>5</v>
      </c>
      <c r="E49" s="17">
        <v>5</v>
      </c>
      <c r="F49" s="18">
        <v>1</v>
      </c>
      <c r="G49" s="17">
        <v>5</v>
      </c>
      <c r="H49" s="18">
        <f t="shared" si="6"/>
        <v>1</v>
      </c>
      <c r="I49" s="17" t="s">
        <v>21</v>
      </c>
      <c r="J49" s="17">
        <v>0</v>
      </c>
      <c r="K49" s="18">
        <f>IFERROR(J49/D49,"")</f>
        <v>0</v>
      </c>
      <c r="L49" s="17" t="s">
        <v>21</v>
      </c>
      <c r="M49" s="18">
        <v>1</v>
      </c>
      <c r="N49" s="17">
        <v>0</v>
      </c>
      <c r="O49" s="27">
        <v>0</v>
      </c>
      <c r="P49" s="28">
        <f t="shared" si="11"/>
        <v>100</v>
      </c>
      <c r="Q49" s="30" t="s">
        <v>22</v>
      </c>
    </row>
    <row r="50" s="1" customFormat="1" ht="20.1" customHeight="1" spans="1:17">
      <c r="A50" s="16" t="s">
        <v>111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="1" customFormat="1" ht="20.1" customHeight="1" spans="1:17">
      <c r="A51" s="16" t="s">
        <v>112</v>
      </c>
      <c r="B51" s="17" t="s">
        <v>113</v>
      </c>
      <c r="C51" s="17">
        <v>0</v>
      </c>
      <c r="D51" s="17">
        <v>0</v>
      </c>
      <c r="E51" s="17">
        <v>0</v>
      </c>
      <c r="F51" s="18">
        <v>1</v>
      </c>
      <c r="G51" s="17">
        <v>0</v>
      </c>
      <c r="H51" s="18">
        <v>1</v>
      </c>
      <c r="I51" s="17" t="s">
        <v>21</v>
      </c>
      <c r="J51" s="17">
        <v>0</v>
      </c>
      <c r="K51" s="18">
        <v>0</v>
      </c>
      <c r="L51" s="17" t="s">
        <v>21</v>
      </c>
      <c r="M51" s="18">
        <v>1</v>
      </c>
      <c r="N51" s="17">
        <v>0</v>
      </c>
      <c r="O51" s="27">
        <v>0</v>
      </c>
      <c r="P51" s="28">
        <f t="shared" ref="P51:P58" si="12">IFERROR(H51*40+(1-K51)*20+M51*40,"")</f>
        <v>100</v>
      </c>
      <c r="Q51" s="30" t="s">
        <v>22</v>
      </c>
    </row>
    <row r="52" s="1" customFormat="1" ht="20.1" customHeight="1" spans="1:17">
      <c r="A52" s="16" t="s">
        <v>114</v>
      </c>
      <c r="B52" s="17" t="s">
        <v>115</v>
      </c>
      <c r="C52" s="17">
        <v>0</v>
      </c>
      <c r="D52" s="17">
        <v>0</v>
      </c>
      <c r="E52" s="17">
        <v>0</v>
      </c>
      <c r="F52" s="18">
        <v>1</v>
      </c>
      <c r="G52" s="17">
        <v>0</v>
      </c>
      <c r="H52" s="18">
        <v>1</v>
      </c>
      <c r="I52" s="17" t="s">
        <v>21</v>
      </c>
      <c r="J52" s="17">
        <v>0</v>
      </c>
      <c r="K52" s="18">
        <v>0</v>
      </c>
      <c r="L52" s="17" t="s">
        <v>21</v>
      </c>
      <c r="M52" s="18">
        <v>1</v>
      </c>
      <c r="N52" s="17">
        <v>0</v>
      </c>
      <c r="O52" s="27">
        <v>0</v>
      </c>
      <c r="P52" s="28">
        <f t="shared" si="12"/>
        <v>100</v>
      </c>
      <c r="Q52" s="30" t="s">
        <v>22</v>
      </c>
    </row>
    <row r="53" s="1" customFormat="1" ht="20.1" customHeight="1" spans="1:17">
      <c r="A53" s="16" t="s">
        <v>116</v>
      </c>
      <c r="B53" s="17" t="s">
        <v>117</v>
      </c>
      <c r="C53" s="17">
        <v>0</v>
      </c>
      <c r="D53" s="17">
        <v>0</v>
      </c>
      <c r="E53" s="17">
        <v>0</v>
      </c>
      <c r="F53" s="18">
        <v>1</v>
      </c>
      <c r="G53" s="17">
        <v>0</v>
      </c>
      <c r="H53" s="18">
        <v>1</v>
      </c>
      <c r="I53" s="17" t="s">
        <v>21</v>
      </c>
      <c r="J53" s="17">
        <v>0</v>
      </c>
      <c r="K53" s="18">
        <v>0</v>
      </c>
      <c r="L53" s="17" t="s">
        <v>21</v>
      </c>
      <c r="M53" s="18">
        <v>1</v>
      </c>
      <c r="N53" s="17">
        <v>0</v>
      </c>
      <c r="O53" s="27">
        <v>0</v>
      </c>
      <c r="P53" s="28">
        <f t="shared" si="12"/>
        <v>100</v>
      </c>
      <c r="Q53" s="30" t="s">
        <v>22</v>
      </c>
    </row>
    <row r="54" s="1" customFormat="1" ht="20.1" customHeight="1" spans="1:17">
      <c r="A54" s="16" t="s">
        <v>118</v>
      </c>
      <c r="B54" s="17" t="s">
        <v>119</v>
      </c>
      <c r="C54" s="17">
        <v>0</v>
      </c>
      <c r="D54" s="17">
        <v>0</v>
      </c>
      <c r="E54" s="17">
        <v>0</v>
      </c>
      <c r="F54" s="18">
        <v>1</v>
      </c>
      <c r="G54" s="17">
        <v>0</v>
      </c>
      <c r="H54" s="18">
        <v>1</v>
      </c>
      <c r="I54" s="17" t="s">
        <v>21</v>
      </c>
      <c r="J54" s="17" t="s">
        <v>21</v>
      </c>
      <c r="K54" s="18">
        <v>0</v>
      </c>
      <c r="L54" s="17" t="s">
        <v>21</v>
      </c>
      <c r="M54" s="18">
        <v>1</v>
      </c>
      <c r="N54" s="17">
        <v>0</v>
      </c>
      <c r="O54" s="27">
        <v>0</v>
      </c>
      <c r="P54" s="28">
        <f t="shared" si="12"/>
        <v>100</v>
      </c>
      <c r="Q54" s="30" t="s">
        <v>22</v>
      </c>
    </row>
    <row r="55" s="1" customFormat="1" ht="20.1" customHeight="1" spans="1:17">
      <c r="A55" s="16" t="s">
        <v>120</v>
      </c>
      <c r="B55" s="17" t="s">
        <v>121</v>
      </c>
      <c r="C55" s="17" t="s">
        <v>21</v>
      </c>
      <c r="D55" s="17" t="s">
        <v>21</v>
      </c>
      <c r="E55" s="17" t="s">
        <v>21</v>
      </c>
      <c r="F55" s="18">
        <v>1</v>
      </c>
      <c r="G55" s="17" t="s">
        <v>21</v>
      </c>
      <c r="H55" s="18">
        <f>IFERROR(G43/D43,"")</f>
        <v>1</v>
      </c>
      <c r="I55" s="17" t="s">
        <v>21</v>
      </c>
      <c r="J55" s="17">
        <v>0</v>
      </c>
      <c r="K55" s="18">
        <v>0</v>
      </c>
      <c r="L55" s="17" t="s">
        <v>21</v>
      </c>
      <c r="M55" s="18">
        <v>1</v>
      </c>
      <c r="N55" s="17" t="s">
        <v>21</v>
      </c>
      <c r="O55" s="27">
        <v>0</v>
      </c>
      <c r="P55" s="28">
        <f t="shared" si="12"/>
        <v>100</v>
      </c>
      <c r="Q55" s="30" t="s">
        <v>22</v>
      </c>
    </row>
    <row r="56" s="1" customFormat="1" ht="20.1" customHeight="1" spans="1:17">
      <c r="A56" s="16" t="s">
        <v>122</v>
      </c>
      <c r="B56" s="17" t="s">
        <v>123</v>
      </c>
      <c r="C56" s="17" t="s">
        <v>21</v>
      </c>
      <c r="D56" s="17" t="s">
        <v>21</v>
      </c>
      <c r="E56" s="17" t="s">
        <v>21</v>
      </c>
      <c r="F56" s="18">
        <v>1</v>
      </c>
      <c r="G56" s="17" t="s">
        <v>21</v>
      </c>
      <c r="H56" s="18">
        <f>IFERROR(G44/D44,"")</f>
        <v>1</v>
      </c>
      <c r="I56" s="17" t="s">
        <v>21</v>
      </c>
      <c r="J56" s="17">
        <v>0</v>
      </c>
      <c r="K56" s="18">
        <v>0</v>
      </c>
      <c r="L56" s="17" t="s">
        <v>21</v>
      </c>
      <c r="M56" s="18">
        <v>1</v>
      </c>
      <c r="N56" s="17" t="s">
        <v>21</v>
      </c>
      <c r="O56" s="27">
        <v>0</v>
      </c>
      <c r="P56" s="28">
        <f t="shared" si="12"/>
        <v>100</v>
      </c>
      <c r="Q56" s="30" t="s">
        <v>22</v>
      </c>
    </row>
    <row r="57" s="1" customFormat="1" ht="20.1" customHeight="1" spans="1:17">
      <c r="A57" s="16" t="s">
        <v>124</v>
      </c>
      <c r="B57" s="17" t="s">
        <v>125</v>
      </c>
      <c r="C57" s="17" t="s">
        <v>21</v>
      </c>
      <c r="D57" s="17" t="s">
        <v>21</v>
      </c>
      <c r="E57" s="17" t="s">
        <v>21</v>
      </c>
      <c r="F57" s="18">
        <v>1</v>
      </c>
      <c r="G57" s="17" t="s">
        <v>21</v>
      </c>
      <c r="H57" s="18">
        <v>1</v>
      </c>
      <c r="I57" s="17" t="s">
        <v>21</v>
      </c>
      <c r="J57" s="17">
        <v>0</v>
      </c>
      <c r="K57" s="18">
        <v>0</v>
      </c>
      <c r="L57" s="17" t="s">
        <v>21</v>
      </c>
      <c r="M57" s="18">
        <v>1</v>
      </c>
      <c r="N57" s="17" t="s">
        <v>21</v>
      </c>
      <c r="O57" s="27">
        <v>0</v>
      </c>
      <c r="P57" s="28">
        <f t="shared" si="12"/>
        <v>100</v>
      </c>
      <c r="Q57" s="30" t="s">
        <v>22</v>
      </c>
    </row>
    <row r="58" ht="20.1" customHeight="1" spans="1:17">
      <c r="A58" s="19" t="s">
        <v>126</v>
      </c>
      <c r="B58" s="19"/>
      <c r="C58" s="20">
        <f t="shared" ref="C58:G58" si="13">C13+C7+C6+C9+C14+C15+C16+C17+C8+C18+C10+C19+C20+C21+C22+C23+C24+C25+C26+C27+C28+C29+C30+C31+C32+C33+C11+C12+C34+C35+C36+C37+C38+C39+C40+C41+C42+C43+C44+C52+C51+C47+C57+C46+C49+C53+C55+C45+C56+C54+C48</f>
        <v>2634</v>
      </c>
      <c r="D58" s="20">
        <f t="shared" si="13"/>
        <v>2671</v>
      </c>
      <c r="E58" s="20">
        <f t="shared" si="13"/>
        <v>2671</v>
      </c>
      <c r="F58" s="18">
        <v>1</v>
      </c>
      <c r="G58" s="20">
        <f t="shared" si="13"/>
        <v>2666</v>
      </c>
      <c r="H58" s="18">
        <f>IFERROR(G58/D58,"")</f>
        <v>0.998128041931861</v>
      </c>
      <c r="I58" s="20">
        <f t="shared" ref="I58:L58" si="14">I13+I7+I6+I9+I14+I15+I16+I17+I8+I18+I10+I19+I20+I21+I22+I23+I24+I25+I26+I27+I28+I29+I30+I31+I32+I33+I11+I12+I34+I35+I36+I37+I38+I39+I40+I41+I42+I43+I44+I52+I51+I47+I57+I46+I49+I53+I55+I45+I56+I54+I48</f>
        <v>5</v>
      </c>
      <c r="J58" s="20">
        <f t="shared" si="14"/>
        <v>39</v>
      </c>
      <c r="K58" s="18">
        <f>IFERROR(J58/D58,"")</f>
        <v>0.0146012729314863</v>
      </c>
      <c r="L58" s="20">
        <f t="shared" si="14"/>
        <v>4</v>
      </c>
      <c r="M58" s="18">
        <f>IFERROR((D58-L58)/D58,"")</f>
        <v>0.998502433545489</v>
      </c>
      <c r="N58" s="17">
        <f>N13+N7+N6+N9+N14+N15+N16+N17+N8+N18+N10+N19+N20+N21+N22+N23+N24+N25+N26+N27+N28+N29+N30+N31+N32+N33+N11+N12+N34+N35+N36+N37+N38+N39+N40+N41+N44+N52+N43+N51+N47+N57+N46+N49+N53+N55+N45+N56+N54+N42+N48</f>
        <v>155</v>
      </c>
      <c r="O58" s="29">
        <f>N58/D58*100%</f>
        <v>0.0580307001123175</v>
      </c>
      <c r="P58" s="28">
        <f t="shared" si="12"/>
        <v>99.5731935604643</v>
      </c>
      <c r="Q58" s="30" t="s">
        <v>22</v>
      </c>
    </row>
    <row r="59" s="2" customFormat="1" ht="20.1" customHeight="1" spans="1:17">
      <c r="A59" s="21" t="s">
        <v>127</v>
      </c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="2" customFormat="1" ht="20.1" customHeight="1" spans="1:17">
      <c r="A60" s="23" t="s">
        <v>128</v>
      </c>
      <c r="B60" s="23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="2" customFormat="1" ht="20.1" customHeight="1" spans="1:17">
      <c r="A61" s="23" t="s">
        <v>129</v>
      </c>
      <c r="B61" s="23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="2" customFormat="1" ht="20.1" customHeight="1" spans="1:17">
      <c r="A62" s="23" t="s">
        <v>130</v>
      </c>
      <c r="B62" s="2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="2" customFormat="1" ht="20.1" customHeight="1" spans="1:17">
      <c r="A63" s="23" t="s">
        <v>131</v>
      </c>
      <c r="B63" s="23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="2" customFormat="1" ht="20.1" customHeight="1" spans="1:17">
      <c r="A64" s="23" t="s">
        <v>132</v>
      </c>
      <c r="B64" s="2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</sheetData>
  <mergeCells count="27">
    <mergeCell ref="A1:B1"/>
    <mergeCell ref="A2:Q2"/>
    <mergeCell ref="A50:Q50"/>
    <mergeCell ref="A58:B58"/>
    <mergeCell ref="A59:Q59"/>
    <mergeCell ref="A60:Q60"/>
    <mergeCell ref="A61:Q61"/>
    <mergeCell ref="A62:Q62"/>
    <mergeCell ref="A63:Q63"/>
    <mergeCell ref="A64:Q6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11805555555556" right="0.511805555555556" top="0.786805555555556" bottom="0.668055555555556" header="0.511805555555556" footer="0.511805555555556"/>
  <pageSetup paperSize="9" scale="9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2017-05-16T09:19:00Z</dcterms:created>
  <cp:lastPrinted>2019-07-18T08:27:00Z</cp:lastPrinted>
  <dcterms:modified xsi:type="dcterms:W3CDTF">2021-04-12T01:54:04Z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  <property fmtid="{D5CDD505-2E9C-101B-9397-08002B2CF9AE}" pid="3" name="ICV">
    <vt:lpwstr>E833E44D19914B62BFE99A9E8B4F52FA</vt:lpwstr>
  </property>
</Properties>
</file>