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030" windowHeight="10643" tabRatio="940" firstSheet="1" activeTab="1"/>
  </bookViews>
  <sheets>
    <sheet name="发展目标" sheetId="1" r:id="rId1"/>
    <sheet name="主要经济指标" sheetId="2" r:id="rId2"/>
    <sheet name="GDP" sheetId="3" r:id="rId3"/>
    <sheet name="农业" sheetId="4" r:id="rId4"/>
    <sheet name="规模工业生产主要分类" sheetId="5" r:id="rId5"/>
    <sheet name="主要产业" sheetId="6" r:id="rId6"/>
    <sheet name="分县市区园区工业" sheetId="7" r:id="rId7"/>
    <sheet name="用电量" sheetId="8" r:id="rId8"/>
    <sheet name="固定资产投资" sheetId="9" r:id="rId9"/>
    <sheet name="商品房建设与销售" sheetId="10" r:id="rId10"/>
    <sheet name="国内贸易、旅游" sheetId="11" r:id="rId11"/>
    <sheet name="热点商品" sheetId="12" r:id="rId12"/>
    <sheet name="财政金融" sheetId="13" r:id="rId13"/>
    <sheet name="人民生活和物价1" sheetId="14" r:id="rId14"/>
    <sheet name="调查单位" sheetId="15" r:id="rId15"/>
    <sheet name="县市1" sheetId="16" r:id="rId16"/>
    <sheet name="县市2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/>
  <calcPr fullCalcOnLoad="1"/>
</workbook>
</file>

<file path=xl/sharedStrings.xml><?xml version="1.0" encoding="utf-8"?>
<sst xmlns="http://schemas.openxmlformats.org/spreadsheetml/2006/main" count="618" uniqueCount="372">
  <si>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</si>
  <si>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</si>
  <si>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</si>
  <si>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</si>
  <si>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</si>
  <si>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</si>
  <si>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</si>
  <si>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</si>
  <si>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</si>
  <si>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</si>
  <si>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rPr>
        <sz val="12"/>
        <rFont val="宋体"/>
        <family val="0"/>
      </rPr>
      <t>居民消费价格指数</t>
    </r>
  </si>
  <si>
    <r>
      <rPr>
        <sz val="12"/>
        <rFont val="宋体"/>
        <family val="0"/>
      </rPr>
      <t>城乡居民收入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</si>
  <si>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</si>
  <si>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t>单 位</t>
  </si>
  <si>
    <t>总量</t>
  </si>
  <si>
    <t>亿元</t>
  </si>
  <si>
    <t xml:space="preserve">  第一产业</t>
  </si>
  <si>
    <t xml:space="preserve">  第二产业</t>
  </si>
  <si>
    <t xml:space="preserve">  第三产业</t>
  </si>
  <si>
    <t>全社会用电量</t>
  </si>
  <si>
    <t>规模以上工业增加值</t>
  </si>
  <si>
    <t>—</t>
  </si>
  <si>
    <t>固定资产投资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</si>
  <si>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</si>
  <si>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</si>
  <si>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</si>
  <si>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</si>
  <si>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</si>
  <si>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</si>
  <si>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</si>
  <si>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</si>
  <si>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金融机构存款余额</t>
  </si>
  <si>
    <t>金融机构贷款余额</t>
  </si>
  <si>
    <t>居民消费价格总指数</t>
  </si>
  <si>
    <t>城镇居民人均可支配收入</t>
  </si>
  <si>
    <t>元</t>
  </si>
  <si>
    <t>农村居民人均可支配收入</t>
  </si>
  <si>
    <t>规模工业生产主要分类</t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</si>
  <si>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</si>
  <si>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</si>
  <si>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</si>
  <si>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</si>
  <si>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</si>
  <si>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</si>
  <si>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</si>
  <si>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</si>
  <si>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</si>
  <si>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</si>
  <si>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</si>
  <si>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</si>
  <si>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</si>
  <si>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</si>
  <si>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</si>
  <si>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</si>
  <si>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</si>
  <si>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</si>
  <si>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</si>
  <si>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</si>
  <si>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</si>
  <si>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</si>
  <si>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</si>
  <si>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</si>
  <si>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</si>
  <si>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</si>
  <si>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</si>
  <si>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</si>
  <si>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</si>
  <si>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</si>
  <si>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</si>
  <si>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</si>
  <si>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</si>
  <si>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</si>
  <si>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</si>
  <si>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</si>
  <si>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</si>
  <si>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</si>
  <si>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</si>
  <si>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增幅（%）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</si>
  <si>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</si>
  <si>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</si>
  <si>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</si>
  <si>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</si>
  <si>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</si>
  <si>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</si>
  <si>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</si>
  <si>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</si>
  <si>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</si>
  <si>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</si>
  <si>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</si>
  <si>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</si>
  <si>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单位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</si>
  <si>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</si>
  <si>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</si>
  <si>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</si>
  <si>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</si>
  <si>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</si>
  <si>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</si>
  <si>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</si>
  <si>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</si>
  <si>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</si>
  <si>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</si>
  <si>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</si>
  <si>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</si>
  <si>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</si>
  <si>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</si>
  <si>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</si>
  <si>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</si>
  <si>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</si>
  <si>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</si>
  <si>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</si>
  <si>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</si>
  <si>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</si>
  <si>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</si>
  <si>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</si>
  <si>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</si>
  <si>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</si>
  <si>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</si>
  <si>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</si>
  <si>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</si>
  <si>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</si>
  <si>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</si>
  <si>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</si>
  <si>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</si>
  <si>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</si>
  <si>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</si>
  <si>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</si>
  <si>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</si>
  <si>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</si>
  <si>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</si>
  <si>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</si>
  <si>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</si>
  <si>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</si>
  <si>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</si>
  <si>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</si>
  <si>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</si>
  <si>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</si>
  <si>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</si>
  <si>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t>万人次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</si>
  <si>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</si>
  <si>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</si>
  <si>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</si>
  <si>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</si>
  <si>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</si>
  <si>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</si>
  <si>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</si>
  <si>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</si>
  <si>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</si>
  <si>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</si>
  <si>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</si>
  <si>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</si>
  <si>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</si>
  <si>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</si>
  <si>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</si>
  <si>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</si>
  <si>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</si>
  <si>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</si>
  <si>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</si>
  <si>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</si>
  <si>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</si>
  <si>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</si>
  <si>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</si>
  <si>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</si>
  <si>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</si>
  <si>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</si>
  <si>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</si>
  <si>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</si>
  <si>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</si>
  <si>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 xml:space="preserve">    其中：税收收入</t>
  </si>
  <si>
    <t xml:space="preserve">          非税收入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</si>
  <si>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</si>
  <si>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</si>
  <si>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</si>
  <si>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</si>
  <si>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</si>
  <si>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</si>
  <si>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</si>
  <si>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</si>
  <si>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</si>
  <si>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</si>
  <si>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</si>
  <si>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注：以上数据由市财政局、市人民银行提供。</t>
  </si>
  <si>
    <t>人民生活和物价</t>
  </si>
  <si>
    <t>单位：%</t>
  </si>
  <si>
    <t>指       标</t>
  </si>
  <si>
    <t>上月=100</t>
  </si>
  <si>
    <t>上年同月=100</t>
  </si>
  <si>
    <t>上年同期=100</t>
  </si>
  <si>
    <t>2、商品零售价格总指数（%）</t>
  </si>
  <si>
    <t>注：以上数据由国家统计局岳阳调查队提供。</t>
  </si>
  <si>
    <t>规模工业增加值</t>
  </si>
  <si>
    <t>增幅
（%）</t>
  </si>
  <si>
    <t>排位</t>
  </si>
  <si>
    <t>岳阳楼区</t>
  </si>
  <si>
    <t>经济技术
开发区</t>
  </si>
  <si>
    <t>南湖新区</t>
  </si>
  <si>
    <t>一般公共预算收入</t>
  </si>
  <si>
    <t xml:space="preserve">    食品烟酒类</t>
  </si>
  <si>
    <t xml:space="preserve">    衣着类   </t>
  </si>
  <si>
    <t>岳阳高新技术产业园区</t>
  </si>
  <si>
    <t>本月</t>
  </si>
  <si>
    <t>1-本月</t>
  </si>
  <si>
    <t>一般公共预算支出</t>
  </si>
  <si>
    <t xml:space="preserve">    财政性存款</t>
  </si>
  <si>
    <t xml:space="preserve">    机关团体存款</t>
  </si>
  <si>
    <t>1、居民消费价格指数（%）</t>
  </si>
  <si>
    <t>注：以上部分数据由市文化旅游广电局提供。</t>
  </si>
  <si>
    <t xml:space="preserve">   一般公共预算地方收入</t>
  </si>
  <si>
    <t>实际利用外资</t>
  </si>
  <si>
    <t xml:space="preserve">一般公共预算收入     </t>
  </si>
  <si>
    <t>一般公共预算地方收入</t>
  </si>
  <si>
    <t>城陵矶新港区</t>
  </si>
  <si>
    <t>电子信息制造业</t>
  </si>
  <si>
    <t>主要指标</t>
  </si>
  <si>
    <t xml:space="preserve">  一般公共预算地方收入</t>
  </si>
  <si>
    <t>亿千瓦时</t>
  </si>
  <si>
    <t xml:space="preserve">  工业用电量</t>
  </si>
  <si>
    <t xml:space="preserve">  住户存款余额</t>
  </si>
  <si>
    <t>产业投资</t>
  </si>
  <si>
    <t>增幅</t>
  </si>
  <si>
    <t>排位</t>
  </si>
  <si>
    <t>申报数</t>
  </si>
  <si>
    <t>其中：工业</t>
  </si>
  <si>
    <t>新增“四上”单位</t>
  </si>
  <si>
    <t>1-3月岳阳市主要经济指标完成情况表</t>
  </si>
  <si>
    <t>地区生产总值</t>
  </si>
  <si>
    <t>全市居民人均可支配收入</t>
  </si>
  <si>
    <t>规模以上服务业主营业务收入（1-2月）</t>
  </si>
  <si>
    <t>-</t>
  </si>
  <si>
    <t>指    标</t>
  </si>
  <si>
    <t>增速    
(%)</t>
  </si>
  <si>
    <t>排名</t>
  </si>
  <si>
    <t>绝对额
（元）</t>
  </si>
  <si>
    <t>GDP</t>
  </si>
  <si>
    <t>总量</t>
  </si>
  <si>
    <t>排位</t>
  </si>
  <si>
    <t>—</t>
  </si>
  <si>
    <t>地区生产总值</t>
  </si>
  <si>
    <t>单位</t>
  </si>
  <si>
    <t xml:space="preserve">  第一产业</t>
  </si>
  <si>
    <t xml:space="preserve">  第二产业</t>
  </si>
  <si>
    <t xml:space="preserve">    #工业</t>
  </si>
  <si>
    <t xml:space="preserve">     建筑业</t>
  </si>
  <si>
    <t xml:space="preserve">  第三产业</t>
  </si>
  <si>
    <t xml:space="preserve">    #批发和零售业</t>
  </si>
  <si>
    <t xml:space="preserve">     交通运输、仓储和邮政业</t>
  </si>
  <si>
    <t xml:space="preserve">     住宿和餐饮业</t>
  </si>
  <si>
    <t xml:space="preserve">     金融业</t>
  </si>
  <si>
    <t xml:space="preserve">     房地产业</t>
  </si>
  <si>
    <t xml:space="preserve">     营利性服务业</t>
  </si>
  <si>
    <t xml:space="preserve">     非营利性服务业</t>
  </si>
  <si>
    <t>六、固定资产投资项目</t>
  </si>
  <si>
    <t>农业经济</t>
  </si>
  <si>
    <t>单位</t>
  </si>
  <si>
    <t>总量</t>
  </si>
  <si>
    <t>一、农林牧渔业总产值</t>
  </si>
  <si>
    <t>亿元</t>
  </si>
  <si>
    <t>二、农作物播种面积</t>
  </si>
  <si>
    <t>三、主要农产品产量</t>
  </si>
  <si>
    <t>调查单位</t>
  </si>
  <si>
    <t>指标</t>
  </si>
  <si>
    <t>一、新登记市场主体</t>
  </si>
  <si>
    <t xml:space="preserve">   个体工商户</t>
  </si>
  <si>
    <t>二、全市在库“四上”单位</t>
  </si>
  <si>
    <t xml:space="preserve">  #规模以上工业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</si>
  <si>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</si>
  <si>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</si>
  <si>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</si>
  <si>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</si>
  <si>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三、本年新增“四上”单位</t>
  </si>
  <si>
    <r>
      <t>1-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</si>
  <si>
    <t>家</t>
  </si>
  <si>
    <t xml:space="preserve">   外资企业</t>
  </si>
  <si>
    <t xml:space="preserve">   内资企业</t>
  </si>
  <si>
    <t>增幅(%)</t>
  </si>
  <si>
    <t>增幅(%)</t>
  </si>
  <si>
    <t>增幅（%）</t>
  </si>
  <si>
    <t>总量</t>
  </si>
  <si>
    <t xml:space="preserve">  房地产投资</t>
  </si>
  <si>
    <t>地区生产总值GDP</t>
  </si>
  <si>
    <t xml:space="preserve">  产业投资</t>
  </si>
  <si>
    <t xml:space="preserve">   工业投资</t>
  </si>
  <si>
    <t>增幅(%)</t>
  </si>
  <si>
    <r>
      <t xml:space="preserve">指 </t>
    </r>
    <r>
      <rPr>
        <b/>
        <sz val="14"/>
        <rFont val="宋体"/>
        <family val="0"/>
      </rPr>
      <t xml:space="preserve">   标</t>
    </r>
  </si>
  <si>
    <r>
      <t xml:space="preserve"> 指</t>
    </r>
    <r>
      <rPr>
        <b/>
        <sz val="14"/>
        <rFont val="宋体"/>
        <family val="0"/>
      </rPr>
      <t xml:space="preserve">    标</t>
    </r>
  </si>
  <si>
    <r>
      <t>2</t>
    </r>
    <r>
      <rPr>
        <b/>
        <sz val="14"/>
        <rFont val="宋体"/>
        <family val="0"/>
      </rPr>
      <t>.旅游经济</t>
    </r>
  </si>
  <si>
    <r>
      <t xml:space="preserve">        “上划</t>
    </r>
    <r>
      <rPr>
        <sz val="14"/>
        <rFont val="宋体"/>
        <family val="0"/>
      </rPr>
      <t>中央”收入</t>
    </r>
  </si>
  <si>
    <r>
      <t xml:space="preserve"> </t>
    </r>
    <r>
      <rPr>
        <sz val="14"/>
        <rFont val="宋体"/>
        <family val="0"/>
      </rPr>
      <t xml:space="preserve">   居住</t>
    </r>
  </si>
  <si>
    <r>
      <t xml:space="preserve"> </t>
    </r>
    <r>
      <rPr>
        <sz val="14"/>
        <rFont val="宋体"/>
        <family val="0"/>
      </rPr>
      <t xml:space="preserve">   生活用品及服务</t>
    </r>
  </si>
  <si>
    <r>
      <t xml:space="preserve"> </t>
    </r>
    <r>
      <rPr>
        <sz val="14"/>
        <rFont val="宋体"/>
        <family val="0"/>
      </rPr>
      <t xml:space="preserve">   交通和通信</t>
    </r>
  </si>
  <si>
    <r>
      <t xml:space="preserve"> </t>
    </r>
    <r>
      <rPr>
        <sz val="14"/>
        <rFont val="宋体"/>
        <family val="0"/>
      </rPr>
      <t xml:space="preserve">   教育文化和娱乐</t>
    </r>
  </si>
  <si>
    <r>
      <t xml:space="preserve"> </t>
    </r>
    <r>
      <rPr>
        <sz val="14"/>
        <rFont val="宋体"/>
        <family val="0"/>
      </rPr>
      <t xml:space="preserve">   医疗保健</t>
    </r>
  </si>
  <si>
    <r>
      <t xml:space="preserve"> </t>
    </r>
    <r>
      <rPr>
        <sz val="14"/>
        <rFont val="宋体"/>
        <family val="0"/>
      </rPr>
      <t xml:space="preserve">   其他用品和服务</t>
    </r>
  </si>
  <si>
    <t>增幅（%）</t>
  </si>
  <si>
    <t>指标</t>
  </si>
  <si>
    <t>指标</t>
  </si>
  <si>
    <t>一般公共预算收入</t>
  </si>
  <si>
    <t>一般公共预算支出</t>
  </si>
  <si>
    <t xml:space="preserve"> 旅游总人数</t>
  </si>
  <si>
    <t xml:space="preserve"> 入境总人数</t>
  </si>
  <si>
    <t xml:space="preserve"> 旅游总收入</t>
  </si>
  <si>
    <t xml:space="preserve"> 旅游创汇</t>
  </si>
  <si>
    <t>注：以上数据由市电业局提供。客户服务中心含岳阳楼区、经济技术开发区、南湖新区及部分企业数据。</t>
  </si>
  <si>
    <t>——</t>
  </si>
  <si>
    <t>——</t>
  </si>
  <si>
    <t>注：以上部分数据由市市场监督管理局提供。</t>
  </si>
  <si>
    <r>
      <rPr>
        <b/>
        <sz val="16"/>
        <rFont val="宋体"/>
        <family val="0"/>
      </rPr>
      <t>国家、湖南省、岳阳市</t>
    </r>
    <r>
      <rPr>
        <b/>
        <sz val="16"/>
        <rFont val="Times New Roman"/>
        <family val="1"/>
      </rPr>
      <t>2021</t>
    </r>
    <r>
      <rPr>
        <b/>
        <sz val="16"/>
        <rFont val="宋体"/>
        <family val="0"/>
      </rPr>
      <t>年度经济社会发展预期目标</t>
    </r>
  </si>
  <si>
    <t>国家</t>
  </si>
  <si>
    <r>
      <t>6%</t>
    </r>
    <r>
      <rPr>
        <sz val="12"/>
        <rFont val="宋体"/>
        <family val="0"/>
      </rPr>
      <t>以上</t>
    </r>
  </si>
  <si>
    <r>
      <t>7%</t>
    </r>
    <r>
      <rPr>
        <sz val="11"/>
        <rFont val="宋体"/>
        <family val="0"/>
      </rPr>
      <t>以上</t>
    </r>
  </si>
  <si>
    <r>
      <t>8%</t>
    </r>
    <r>
      <rPr>
        <sz val="11"/>
        <rFont val="宋体"/>
        <family val="0"/>
      </rPr>
      <t>左右</t>
    </r>
  </si>
  <si>
    <t>量稳质升</t>
  </si>
  <si>
    <r>
      <t>3%</t>
    </r>
    <r>
      <rPr>
        <sz val="11"/>
        <rFont val="宋体"/>
        <family val="0"/>
      </rPr>
      <t>左右</t>
    </r>
  </si>
  <si>
    <r>
      <t>3%</t>
    </r>
    <r>
      <rPr>
        <sz val="11"/>
        <rFont val="宋体"/>
        <family val="0"/>
      </rPr>
      <t>以内</t>
    </r>
  </si>
  <si>
    <t>一般公共预算地方收入</t>
  </si>
  <si>
    <r>
      <t>4%</t>
    </r>
    <r>
      <rPr>
        <sz val="11"/>
        <rFont val="宋体"/>
        <family val="0"/>
      </rPr>
      <t>以上</t>
    </r>
  </si>
  <si>
    <t>稳步增长</t>
  </si>
  <si>
    <t>与经济增长同步</t>
  </si>
  <si>
    <t>城镇新增就业</t>
  </si>
  <si>
    <t>万人</t>
  </si>
  <si>
    <t>1100以上</t>
  </si>
  <si>
    <t>城镇调查失业率</t>
  </si>
  <si>
    <r>
      <t>5.5%</t>
    </r>
    <r>
      <rPr>
        <sz val="12"/>
        <rFont val="宋体"/>
        <family val="0"/>
      </rPr>
      <t>左右</t>
    </r>
  </si>
  <si>
    <r>
      <t>3%</t>
    </r>
    <r>
      <rPr>
        <sz val="12"/>
        <rFont val="宋体"/>
        <family val="0"/>
      </rPr>
      <t>左右</t>
    </r>
  </si>
  <si>
    <t>实现省定目标任务</t>
  </si>
  <si>
    <t>排名</t>
  </si>
  <si>
    <t xml:space="preserve">  #5000万以下项目个数   </t>
  </si>
  <si>
    <t xml:space="preserve">   5000万以下项目投资额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</si>
  <si>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</si>
  <si>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</si>
  <si>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</si>
  <si>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</si>
  <si>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>万美元</t>
  </si>
  <si>
    <t>人次</t>
  </si>
  <si>
    <r>
      <t>注：云溪区区本级规模以上工业增速为2</t>
    </r>
    <r>
      <rPr>
        <sz val="12"/>
        <rFont val="宋体"/>
        <family val="0"/>
      </rPr>
      <t>.5</t>
    </r>
    <r>
      <rPr>
        <sz val="12"/>
        <rFont val="宋体"/>
        <family val="0"/>
      </rPr>
      <t>%。</t>
    </r>
  </si>
  <si>
    <t>总量（亿元）</t>
  </si>
  <si>
    <t>农业产值</t>
  </si>
  <si>
    <t>林业产值</t>
  </si>
  <si>
    <t>牧业产值</t>
  </si>
  <si>
    <t>渔业产值</t>
  </si>
  <si>
    <t>农林牧渔专业及辅助性活动产值</t>
  </si>
  <si>
    <t xml:space="preserve">  粮食</t>
  </si>
  <si>
    <t>万亩</t>
  </si>
  <si>
    <t>—</t>
  </si>
  <si>
    <t xml:space="preserve">  蔬菜及食用菌</t>
  </si>
  <si>
    <t xml:space="preserve">  油料</t>
  </si>
  <si>
    <t>万吨</t>
  </si>
  <si>
    <t xml:space="preserve">  茶叶</t>
  </si>
  <si>
    <t>吨</t>
  </si>
  <si>
    <t xml:space="preserve">  水果</t>
  </si>
  <si>
    <t xml:space="preserve">  生猪出栏</t>
  </si>
  <si>
    <t>万头</t>
  </si>
  <si>
    <t xml:space="preserve">  牛出栏</t>
  </si>
  <si>
    <t xml:space="preserve">  羊出栏</t>
  </si>
  <si>
    <t xml:space="preserve">  家禽出栏</t>
  </si>
  <si>
    <t>万羽</t>
  </si>
  <si>
    <t xml:space="preserve">  水产品</t>
  </si>
  <si>
    <t>注：以上部分数据由国家统计局岳阳调查队和市农业农村局提供。茶叶、水果产量为预计数。</t>
  </si>
  <si>
    <t xml:space="preserve">    #农林牧渔业</t>
  </si>
  <si>
    <t>第一产业</t>
  </si>
  <si>
    <t>第二产业</t>
  </si>
  <si>
    <t>第三产业</t>
  </si>
  <si>
    <t>增速</t>
  </si>
  <si>
    <t xml:space="preserve">  其中：区本级</t>
  </si>
  <si>
    <t>经济开发区</t>
  </si>
  <si>
    <t>城陵矶新港区</t>
  </si>
  <si>
    <t>2021年1—3月岳阳市各县（市）区主要经济指标（一）</t>
  </si>
  <si>
    <t>岳阳市</t>
  </si>
  <si>
    <t>单位：亿元、%</t>
  </si>
  <si>
    <t>万美元</t>
  </si>
  <si>
    <t>建筑业总产值</t>
  </si>
  <si>
    <t>农林牧渔业总产值</t>
  </si>
  <si>
    <r>
      <t>2021年1—</t>
    </r>
    <r>
      <rPr>
        <b/>
        <sz val="24"/>
        <rFont val="宋体"/>
        <family val="0"/>
      </rPr>
      <t>3月岳阳市各县（市）区主要经济指标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</si>
</sst>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_ "/>
    <numFmt numFmtId="183" formatCode="0.000"/>
    <numFmt numFmtId="184" formatCode="0.0"/>
    <numFmt numFmtId="185" formatCode="0_);[Red]\(0\)"/>
    <numFmt numFmtId="186" formatCode="0.0000000000_ "/>
    <numFmt numFmtId="187" formatCode="0.00_ ;[Red]\-0.0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;_哿"/>
    <numFmt numFmtId="193" formatCode="0.0000"/>
    <numFmt numFmtId="194" formatCode="0.000000"/>
    <numFmt numFmtId="195" formatCode="0.00000"/>
    <numFmt numFmtId="196" formatCode="0.00;_哿"/>
    <numFmt numFmtId="197" formatCode="0;_哿"/>
    <numFmt numFmtId="198" formatCode="0.0%"/>
    <numFmt numFmtId="199" formatCode="#,##0.0"/>
    <numFmt numFmtId="200" formatCode="0.000000000_ "/>
    <numFmt numFmtId="201" formatCode="0.0000_ "/>
    <numFmt numFmtId="202" formatCode="0.00000000"/>
    <numFmt numFmtId="203" formatCode="0.0000000"/>
  </numFmts>
  <fonts count="8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黑体"/>
      <family val="3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2"/>
      <name val="Times New Roman"/>
      <family val="1"/>
    </font>
    <font>
      <sz val="14"/>
      <name val="仿宋_GB2312"/>
      <family val="3"/>
    </font>
    <font>
      <b/>
      <sz val="20"/>
      <name val="宋体"/>
      <family val="0"/>
    </font>
    <font>
      <sz val="10"/>
      <name val="Helv"/>
      <family val="2"/>
    </font>
    <font>
      <b/>
      <sz val="10"/>
      <name val="宋体"/>
      <family val="0"/>
    </font>
    <font>
      <sz val="9"/>
      <name val="Times New Roman"/>
      <family val="1"/>
    </font>
    <font>
      <b/>
      <sz val="16"/>
      <name val="宋体"/>
      <family val="0"/>
    </font>
    <font>
      <sz val="11"/>
      <name val="Times New Roman"/>
      <family val="1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b/>
      <sz val="18"/>
      <name val="宋体"/>
      <family val="0"/>
    </font>
    <font>
      <b/>
      <sz val="11"/>
      <name val="宋体"/>
      <family val="0"/>
    </font>
    <font>
      <b/>
      <sz val="13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6"/>
      <color indexed="10"/>
      <name val="黑体"/>
      <family val="3"/>
    </font>
    <font>
      <b/>
      <sz val="20"/>
      <color indexed="10"/>
      <name val="宋体"/>
      <family val="0"/>
    </font>
    <font>
      <sz val="20"/>
      <color indexed="10"/>
      <name val="黑体"/>
      <family val="3"/>
    </font>
    <font>
      <b/>
      <sz val="20"/>
      <color indexed="10"/>
      <name val="Times New Roman"/>
      <family val="1"/>
    </font>
    <font>
      <sz val="16"/>
      <color indexed="8"/>
      <name val="黑体"/>
      <family val="3"/>
    </font>
    <font>
      <b/>
      <sz val="2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9"/>
      <color theme="1"/>
      <name val="宋体"/>
      <family val="0"/>
    </font>
    <font>
      <sz val="11"/>
      <name val="Calibri"/>
      <family val="0"/>
    </font>
    <font>
      <sz val="16"/>
      <color rgb="FFFF0000"/>
      <name val="黑体"/>
      <family val="3"/>
    </font>
    <font>
      <b/>
      <sz val="20"/>
      <color rgb="FFFF0000"/>
      <name val="宋体"/>
      <family val="0"/>
    </font>
    <font>
      <sz val="20"/>
      <color rgb="FFFF0000"/>
      <name val="黑体"/>
      <family val="3"/>
    </font>
    <font>
      <b/>
      <sz val="20"/>
      <color rgb="FFFF0000"/>
      <name val="Times New Roman"/>
      <family val="1"/>
    </font>
    <font>
      <sz val="16"/>
      <color theme="1"/>
      <name val="黑体"/>
      <family val="3"/>
    </font>
    <font>
      <b/>
      <sz val="24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" applyNumberFormat="0" applyFill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67" fillId="22" borderId="5" applyNumberFormat="0" applyAlignment="0" applyProtection="0"/>
    <xf numFmtId="0" fontId="68" fillId="23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72" fillId="24" borderId="0" applyNumberFormat="0" applyBorder="0" applyAlignment="0" applyProtection="0"/>
    <xf numFmtId="0" fontId="73" fillId="22" borderId="8" applyNumberFormat="0" applyAlignment="0" applyProtection="0"/>
    <xf numFmtId="0" fontId="74" fillId="25" borderId="5" applyNumberFormat="0" applyAlignment="0" applyProtection="0"/>
    <xf numFmtId="0" fontId="27" fillId="0" borderId="0" applyNumberFormat="0" applyFill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21" fillId="32" borderId="9" applyNumberFormat="0" applyFont="0" applyAlignment="0" applyProtection="0"/>
  </cellStyleXfs>
  <cellXfs count="3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10" fillId="0" borderId="0" xfId="50" applyFont="1">
      <alignment/>
      <protection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19" fillId="0" borderId="0" xfId="0" applyFont="1" applyAlignment="1">
      <alignment wrapText="1"/>
    </xf>
    <xf numFmtId="0" fontId="10" fillId="0" borderId="0" xfId="0" applyFont="1" applyAlignment="1">
      <alignment/>
    </xf>
    <xf numFmtId="0" fontId="75" fillId="0" borderId="0" xfId="0" applyFont="1" applyAlignment="1">
      <alignment horizontal="center" vertical="center"/>
    </xf>
    <xf numFmtId="0" fontId="76" fillId="33" borderId="10" xfId="0" applyFont="1" applyFill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182" fontId="76" fillId="0" borderId="12" xfId="0" applyNumberFormat="1" applyFont="1" applyBorder="1" applyAlignment="1">
      <alignment horizontal="center" vertical="center" wrapText="1"/>
    </xf>
    <xf numFmtId="182" fontId="76" fillId="0" borderId="13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77" fillId="0" borderId="0" xfId="0" applyFont="1" applyAlignment="1">
      <alignment vertical="center"/>
    </xf>
    <xf numFmtId="0" fontId="21" fillId="0" borderId="0" xfId="0" applyFont="1" applyAlignment="1">
      <alignment/>
    </xf>
    <xf numFmtId="180" fontId="21" fillId="0" borderId="0" xfId="0" applyNumberFormat="1" applyFont="1" applyAlignment="1">
      <alignment/>
    </xf>
    <xf numFmtId="0" fontId="75" fillId="0" borderId="0" xfId="0" applyFont="1" applyAlignment="1">
      <alignment/>
    </xf>
    <xf numFmtId="0" fontId="78" fillId="0" borderId="0" xfId="0" applyFont="1" applyFill="1" applyBorder="1" applyAlignment="1">
      <alignment horizontal="right" vertical="center"/>
    </xf>
    <xf numFmtId="0" fontId="76" fillId="33" borderId="10" xfId="0" applyFont="1" applyFill="1" applyBorder="1" applyAlignment="1">
      <alignment horizontal="center" vertical="center"/>
    </xf>
    <xf numFmtId="180" fontId="76" fillId="33" borderId="13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/>
    </xf>
    <xf numFmtId="185" fontId="76" fillId="33" borderId="12" xfId="0" applyNumberFormat="1" applyFont="1" applyFill="1" applyBorder="1" applyAlignment="1">
      <alignment horizontal="center" vertical="center"/>
    </xf>
    <xf numFmtId="185" fontId="76" fillId="33" borderId="10" xfId="0" applyNumberFormat="1" applyFont="1" applyFill="1" applyBorder="1" applyAlignment="1">
      <alignment horizontal="center" vertical="center"/>
    </xf>
    <xf numFmtId="180" fontId="76" fillId="33" borderId="13" xfId="0" applyNumberFormat="1" applyFont="1" applyFill="1" applyBorder="1" applyAlignment="1">
      <alignment horizontal="center" vertical="center"/>
    </xf>
    <xf numFmtId="180" fontId="75" fillId="0" borderId="0" xfId="0" applyNumberFormat="1" applyFont="1" applyAlignment="1">
      <alignment/>
    </xf>
    <xf numFmtId="0" fontId="20" fillId="0" borderId="0" xfId="0" applyFont="1" applyAlignment="1">
      <alignment/>
    </xf>
    <xf numFmtId="0" fontId="77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20" fillId="33" borderId="0" xfId="0" applyFont="1" applyFill="1" applyAlignment="1">
      <alignment/>
    </xf>
    <xf numFmtId="0" fontId="12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81" fontId="25" fillId="0" borderId="15" xfId="0" applyNumberFormat="1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9" fontId="25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0" fillId="0" borderId="0" xfId="50" applyFont="1" applyBorder="1" applyAlignment="1">
      <alignment horizontal="center" vertical="center"/>
      <protection/>
    </xf>
    <xf numFmtId="0" fontId="31" fillId="0" borderId="10" xfId="50" applyFont="1" applyBorder="1" applyAlignment="1">
      <alignment horizontal="center" vertical="center"/>
      <protection/>
    </xf>
    <xf numFmtId="0" fontId="31" fillId="0" borderId="12" xfId="50" applyFont="1" applyBorder="1" applyAlignment="1">
      <alignment horizontal="center" vertical="center"/>
      <protection/>
    </xf>
    <xf numFmtId="184" fontId="31" fillId="0" borderId="12" xfId="50" applyNumberFormat="1" applyFont="1" applyBorder="1" applyAlignment="1">
      <alignment horizontal="center" vertical="center" wrapText="1"/>
      <protection/>
    </xf>
    <xf numFmtId="178" fontId="76" fillId="0" borderId="12" xfId="0" applyNumberFormat="1" applyFont="1" applyFill="1" applyBorder="1" applyAlignment="1">
      <alignment horizontal="center" vertical="center" wrapText="1"/>
    </xf>
    <xf numFmtId="0" fontId="79" fillId="0" borderId="0" xfId="0" applyFont="1" applyAlignment="1">
      <alignment wrapText="1"/>
    </xf>
    <xf numFmtId="0" fontId="3" fillId="0" borderId="10" xfId="50" applyFont="1" applyBorder="1" applyAlignment="1">
      <alignment horizontal="left" vertical="center"/>
      <protection/>
    </xf>
    <xf numFmtId="0" fontId="3" fillId="0" borderId="12" xfId="50" applyFont="1" applyBorder="1" applyAlignment="1">
      <alignment horizontal="center" vertical="center"/>
      <protection/>
    </xf>
    <xf numFmtId="0" fontId="3" fillId="0" borderId="10" xfId="50" applyFont="1" applyBorder="1" applyAlignment="1">
      <alignment vertical="center"/>
      <protection/>
    </xf>
    <xf numFmtId="0" fontId="3" fillId="0" borderId="10" xfId="50" applyFont="1" applyFill="1" applyBorder="1" applyAlignment="1">
      <alignment vertical="center"/>
      <protection/>
    </xf>
    <xf numFmtId="2" fontId="13" fillId="0" borderId="12" xfId="50" applyNumberFormat="1" applyFont="1" applyBorder="1" applyAlignment="1">
      <alignment horizontal="center" vertical="center"/>
      <protection/>
    </xf>
    <xf numFmtId="0" fontId="3" fillId="0" borderId="10" xfId="50" applyFont="1" applyFill="1" applyBorder="1" applyAlignment="1">
      <alignment vertical="center" wrapText="1"/>
      <protection/>
    </xf>
    <xf numFmtId="182" fontId="7" fillId="0" borderId="12" xfId="0" applyNumberFormat="1" applyFont="1" applyBorder="1" applyAlignment="1">
      <alignment horizontal="center" vertical="center" wrapText="1"/>
    </xf>
    <xf numFmtId="178" fontId="76" fillId="0" borderId="12" xfId="0" applyNumberFormat="1" applyFont="1" applyFill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178" fontId="30" fillId="0" borderId="0" xfId="50" applyNumberFormat="1" applyFont="1" applyBorder="1" applyAlignment="1">
      <alignment horizontal="center" vertical="center"/>
      <protection/>
    </xf>
    <xf numFmtId="178" fontId="13" fillId="0" borderId="13" xfId="50" applyNumberFormat="1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13" fillId="0" borderId="0" xfId="50" applyFont="1" applyAlignment="1">
      <alignment horizontal="center"/>
      <protection/>
    </xf>
    <xf numFmtId="1" fontId="13" fillId="0" borderId="12" xfId="50" applyNumberFormat="1" applyFont="1" applyBorder="1" applyAlignment="1">
      <alignment horizontal="center" vertical="center"/>
      <protection/>
    </xf>
    <xf numFmtId="0" fontId="32" fillId="0" borderId="12" xfId="55" applyFont="1" applyFill="1" applyBorder="1" applyAlignment="1">
      <alignment horizontal="center" vertical="center" wrapText="1"/>
      <protection/>
    </xf>
    <xf numFmtId="0" fontId="32" fillId="0" borderId="12" xfId="16" applyFont="1" applyFill="1" applyBorder="1" applyAlignment="1">
      <alignment horizontal="center" vertical="center" wrapText="1"/>
      <protection/>
    </xf>
    <xf numFmtId="0" fontId="32" fillId="0" borderId="13" xfId="16" applyNumberFormat="1" applyFont="1" applyFill="1" applyBorder="1" applyAlignment="1">
      <alignment horizontal="center" vertical="center" wrapText="1"/>
      <protection/>
    </xf>
    <xf numFmtId="182" fontId="6" fillId="0" borderId="12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 vertical="center" wrapText="1"/>
    </xf>
    <xf numFmtId="0" fontId="32" fillId="0" borderId="12" xfId="16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84" fontId="0" fillId="0" borderId="13" xfId="0" applyNumberForma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50" applyFont="1">
      <alignment/>
      <protection/>
    </xf>
    <xf numFmtId="178" fontId="31" fillId="0" borderId="13" xfId="50" applyNumberFormat="1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vertical="center" wrapText="1"/>
      <protection/>
    </xf>
    <xf numFmtId="2" fontId="13" fillId="0" borderId="17" xfId="50" applyNumberFormat="1" applyFont="1" applyBorder="1" applyAlignment="1">
      <alignment horizontal="center" vertical="center"/>
      <protection/>
    </xf>
    <xf numFmtId="178" fontId="13" fillId="0" borderId="18" xfId="50" applyNumberFormat="1" applyFont="1" applyBorder="1" applyAlignment="1">
      <alignment horizontal="center" vertical="center"/>
      <protection/>
    </xf>
    <xf numFmtId="1" fontId="13" fillId="0" borderId="17" xfId="50" applyNumberFormat="1" applyFont="1" applyBorder="1" applyAlignment="1">
      <alignment horizontal="center" vertical="center"/>
      <protection/>
    </xf>
    <xf numFmtId="0" fontId="0" fillId="0" borderId="0" xfId="50" applyFont="1" applyAlignment="1">
      <alignment horizontal="center"/>
      <protection/>
    </xf>
    <xf numFmtId="178" fontId="0" fillId="0" borderId="0" xfId="50" applyNumberFormat="1" applyFont="1" applyAlignment="1">
      <alignment horizontal="center"/>
      <protection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78" fontId="5" fillId="0" borderId="13" xfId="0" applyNumberFormat="1" applyFont="1" applyBorder="1" applyAlignment="1">
      <alignment horizontal="center" vertical="center"/>
    </xf>
    <xf numFmtId="180" fontId="0" fillId="0" borderId="0" xfId="0" applyNumberFormat="1" applyFont="1" applyAlignment="1">
      <alignment/>
    </xf>
    <xf numFmtId="0" fontId="76" fillId="0" borderId="14" xfId="0" applyFont="1" applyBorder="1" applyAlignment="1">
      <alignment horizontal="left" vertical="center"/>
    </xf>
    <xf numFmtId="178" fontId="7" fillId="0" borderId="18" xfId="0" applyNumberFormat="1" applyFont="1" applyBorder="1" applyAlignment="1">
      <alignment horizontal="center" vertical="center"/>
    </xf>
    <xf numFmtId="0" fontId="75" fillId="0" borderId="19" xfId="0" applyFont="1" applyBorder="1" applyAlignment="1">
      <alignment vertical="center"/>
    </xf>
    <xf numFmtId="178" fontId="6" fillId="0" borderId="20" xfId="0" applyNumberFormat="1" applyFont="1" applyBorder="1" applyAlignment="1">
      <alignment horizontal="center" vertical="center"/>
    </xf>
    <xf numFmtId="0" fontId="75" fillId="0" borderId="21" xfId="0" applyFont="1" applyBorder="1" applyAlignment="1">
      <alignment vertical="center"/>
    </xf>
    <xf numFmtId="0" fontId="15" fillId="0" borderId="0" xfId="0" applyFont="1" applyAlignment="1">
      <alignment/>
    </xf>
    <xf numFmtId="0" fontId="3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81" fontId="5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1" fillId="0" borderId="0" xfId="0" applyFont="1" applyAlignment="1">
      <alignment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4" fillId="0" borderId="21" xfId="0" applyNumberFormat="1" applyFont="1" applyBorder="1" applyAlignment="1">
      <alignment horizontal="center" vertical="center"/>
    </xf>
    <xf numFmtId="178" fontId="6" fillId="0" borderId="2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78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178" fontId="7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2" fontId="7" fillId="0" borderId="18" xfId="0" applyNumberFormat="1" applyFont="1" applyFill="1" applyBorder="1" applyAlignment="1">
      <alignment horizontal="right" vertical="center" wrapText="1"/>
    </xf>
    <xf numFmtId="178" fontId="7" fillId="0" borderId="14" xfId="0" applyNumberFormat="1" applyFont="1" applyFill="1" applyBorder="1" applyAlignment="1">
      <alignment horizontal="right" vertical="center" wrapText="1"/>
    </xf>
    <xf numFmtId="182" fontId="7" fillId="0" borderId="15" xfId="0" applyNumberFormat="1" applyFont="1" applyFill="1" applyBorder="1" applyAlignment="1">
      <alignment horizontal="right" vertical="center" wrapText="1"/>
    </xf>
    <xf numFmtId="178" fontId="7" fillId="0" borderId="15" xfId="0" applyNumberFormat="1" applyFont="1" applyFill="1" applyBorder="1" applyAlignment="1">
      <alignment horizontal="right" vertical="center" wrapText="1"/>
    </xf>
    <xf numFmtId="182" fontId="7" fillId="0" borderId="20" xfId="0" applyNumberFormat="1" applyFont="1" applyFill="1" applyBorder="1" applyAlignment="1">
      <alignment horizontal="right" vertical="center" wrapText="1"/>
    </xf>
    <xf numFmtId="178" fontId="7" fillId="0" borderId="19" xfId="0" applyNumberFormat="1" applyFont="1" applyFill="1" applyBorder="1" applyAlignment="1">
      <alignment horizontal="right" vertical="center" wrapText="1"/>
    </xf>
    <xf numFmtId="182" fontId="7" fillId="0" borderId="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182" fontId="7" fillId="0" borderId="22" xfId="0" applyNumberFormat="1" applyFont="1" applyFill="1" applyBorder="1" applyAlignment="1">
      <alignment horizontal="right" vertical="center" wrapText="1"/>
    </xf>
    <xf numFmtId="178" fontId="7" fillId="0" borderId="21" xfId="0" applyNumberFormat="1" applyFont="1" applyFill="1" applyBorder="1" applyAlignment="1">
      <alignment horizontal="right" vertical="center" wrapText="1"/>
    </xf>
    <xf numFmtId="178" fontId="7" fillId="0" borderId="16" xfId="0" applyNumberFormat="1" applyFont="1" applyFill="1" applyBorder="1" applyAlignment="1">
      <alignment horizontal="right" vertical="center" wrapText="1"/>
    </xf>
    <xf numFmtId="0" fontId="78" fillId="34" borderId="0" xfId="0" applyFont="1" applyFill="1" applyBorder="1" applyAlignment="1">
      <alignment horizontal="right" vertical="center"/>
    </xf>
    <xf numFmtId="0" fontId="76" fillId="33" borderId="11" xfId="0" applyFont="1" applyFill="1" applyBorder="1" applyAlignment="1">
      <alignment horizontal="center" vertical="center"/>
    </xf>
    <xf numFmtId="0" fontId="76" fillId="33" borderId="13" xfId="0" applyFont="1" applyFill="1" applyBorder="1" applyAlignment="1">
      <alignment horizontal="center" vertical="center" wrapText="1"/>
    </xf>
    <xf numFmtId="49" fontId="76" fillId="33" borderId="15" xfId="0" applyNumberFormat="1" applyFont="1" applyFill="1" applyBorder="1" applyAlignment="1">
      <alignment horizontal="left" vertical="center"/>
    </xf>
    <xf numFmtId="184" fontId="6" fillId="33" borderId="20" xfId="0" applyNumberFormat="1" applyFont="1" applyFill="1" applyBorder="1" applyAlignment="1">
      <alignment horizontal="right" vertical="center"/>
    </xf>
    <xf numFmtId="49" fontId="75" fillId="33" borderId="0" xfId="0" applyNumberFormat="1" applyFont="1" applyFill="1" applyBorder="1" applyAlignment="1">
      <alignment horizontal="left" vertical="center"/>
    </xf>
    <xf numFmtId="49" fontId="75" fillId="33" borderId="19" xfId="0" applyNumberFormat="1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78" fillId="0" borderId="0" xfId="0" applyFont="1" applyAlignment="1">
      <alignment/>
    </xf>
    <xf numFmtId="0" fontId="76" fillId="33" borderId="12" xfId="0" applyFont="1" applyFill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76" fillId="0" borderId="18" xfId="0" applyFont="1" applyBorder="1" applyAlignment="1">
      <alignment horizontal="center" vertical="center"/>
    </xf>
    <xf numFmtId="184" fontId="0" fillId="0" borderId="0" xfId="0" applyNumberFormat="1" applyFont="1" applyAlignment="1">
      <alignment/>
    </xf>
    <xf numFmtId="0" fontId="75" fillId="0" borderId="20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6" fillId="0" borderId="19" xfId="0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0" xfId="48" applyFont="1" applyBorder="1" applyAlignment="1" applyProtection="1">
      <alignment horizontal="center" vertical="center"/>
      <protection locked="0"/>
    </xf>
    <xf numFmtId="0" fontId="78" fillId="0" borderId="0" xfId="48" applyFont="1" applyFill="1" applyBorder="1" applyProtection="1">
      <alignment/>
      <protection locked="0"/>
    </xf>
    <xf numFmtId="0" fontId="76" fillId="0" borderId="10" xfId="48" applyFont="1" applyBorder="1" applyAlignment="1" applyProtection="1">
      <alignment horizontal="center" vertical="center"/>
      <protection locked="0"/>
    </xf>
    <xf numFmtId="0" fontId="76" fillId="0" borderId="12" xfId="48" applyFont="1" applyFill="1" applyBorder="1" applyAlignment="1" applyProtection="1">
      <alignment horizontal="center" vertical="center"/>
      <protection locked="0"/>
    </xf>
    <xf numFmtId="0" fontId="76" fillId="0" borderId="13" xfId="48" applyFont="1" applyFill="1" applyBorder="1" applyAlignment="1" applyProtection="1">
      <alignment horizontal="center" vertical="center"/>
      <protection locked="0"/>
    </xf>
    <xf numFmtId="182" fontId="76" fillId="0" borderId="14" xfId="48" applyNumberFormat="1" applyFont="1" applyBorder="1" applyAlignment="1" applyProtection="1">
      <alignment horizontal="left" vertical="center" wrapText="1"/>
      <protection locked="0"/>
    </xf>
    <xf numFmtId="182" fontId="76" fillId="0" borderId="15" xfId="48" applyNumberFormat="1" applyFont="1" applyBorder="1" applyAlignment="1" applyProtection="1">
      <alignment horizontal="center" vertical="center" wrapText="1"/>
      <protection locked="0"/>
    </xf>
    <xf numFmtId="179" fontId="7" fillId="0" borderId="17" xfId="48" applyNumberFormat="1" applyFont="1" applyFill="1" applyBorder="1" applyAlignment="1" applyProtection="1">
      <alignment horizontal="right" vertical="center"/>
      <protection/>
    </xf>
    <xf numFmtId="178" fontId="7" fillId="0" borderId="15" xfId="48" applyNumberFormat="1" applyFont="1" applyFill="1" applyBorder="1" applyAlignment="1" applyProtection="1">
      <alignment horizontal="right" vertical="center"/>
      <protection/>
    </xf>
    <xf numFmtId="182" fontId="75" fillId="0" borderId="19" xfId="48" applyNumberFormat="1" applyFont="1" applyBorder="1" applyAlignment="1" applyProtection="1">
      <alignment vertical="center" wrapText="1"/>
      <protection locked="0"/>
    </xf>
    <xf numFmtId="182" fontId="75" fillId="0" borderId="0" xfId="48" applyNumberFormat="1" applyFont="1" applyBorder="1" applyAlignment="1" applyProtection="1">
      <alignment horizontal="center" vertical="center" wrapText="1"/>
      <protection locked="0"/>
    </xf>
    <xf numFmtId="179" fontId="6" fillId="0" borderId="23" xfId="48" applyNumberFormat="1" applyFont="1" applyFill="1" applyBorder="1" applyAlignment="1" applyProtection="1">
      <alignment horizontal="right" vertical="center"/>
      <protection/>
    </xf>
    <xf numFmtId="178" fontId="6" fillId="0" borderId="0" xfId="48" applyNumberFormat="1" applyFont="1" applyFill="1" applyBorder="1" applyAlignment="1" applyProtection="1">
      <alignment horizontal="right" vertical="center"/>
      <protection/>
    </xf>
    <xf numFmtId="182" fontId="75" fillId="0" borderId="19" xfId="48" applyNumberFormat="1" applyFont="1" applyBorder="1" applyAlignment="1" applyProtection="1">
      <alignment horizontal="center" vertical="center" wrapText="1"/>
      <protection locked="0"/>
    </xf>
    <xf numFmtId="182" fontId="75" fillId="0" borderId="21" xfId="48" applyNumberFormat="1" applyFont="1" applyBorder="1" applyAlignment="1" applyProtection="1">
      <alignment horizontal="center" vertical="center" wrapText="1"/>
      <protection locked="0"/>
    </xf>
    <xf numFmtId="182" fontId="75" fillId="0" borderId="16" xfId="48" applyNumberFormat="1" applyFont="1" applyBorder="1" applyAlignment="1" applyProtection="1">
      <alignment horizontal="center" vertical="center" wrapText="1"/>
      <protection locked="0"/>
    </xf>
    <xf numFmtId="179" fontId="6" fillId="0" borderId="24" xfId="48" applyNumberFormat="1" applyFont="1" applyFill="1" applyBorder="1" applyAlignment="1" applyProtection="1">
      <alignment horizontal="right" vertical="center"/>
      <protection/>
    </xf>
    <xf numFmtId="178" fontId="6" fillId="0" borderId="16" xfId="48" applyNumberFormat="1" applyFont="1" applyFill="1" applyBorder="1" applyAlignment="1" applyProtection="1">
      <alignment horizontal="right" vertical="center"/>
      <protection/>
    </xf>
    <xf numFmtId="182" fontId="6" fillId="0" borderId="23" xfId="48" applyNumberFormat="1" applyFont="1" applyBorder="1" applyAlignment="1" applyProtection="1">
      <alignment horizontal="right" vertical="center" wrapText="1"/>
      <protection locked="0"/>
    </xf>
    <xf numFmtId="182" fontId="6" fillId="0" borderId="0" xfId="48" applyNumberFormat="1" applyFont="1" applyBorder="1" applyAlignment="1" applyProtection="1">
      <alignment horizontal="right" vertical="center" wrapText="1"/>
      <protection locked="0"/>
    </xf>
    <xf numFmtId="0" fontId="75" fillId="33" borderId="19" xfId="0" applyFont="1" applyFill="1" applyBorder="1" applyAlignment="1">
      <alignment horizontal="left" vertical="center"/>
    </xf>
    <xf numFmtId="0" fontId="75" fillId="33" borderId="0" xfId="0" applyFont="1" applyFill="1" applyBorder="1" applyAlignment="1">
      <alignment horizontal="center" vertical="center"/>
    </xf>
    <xf numFmtId="179" fontId="6" fillId="0" borderId="23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75" fillId="33" borderId="16" xfId="0" applyFont="1" applyFill="1" applyBorder="1" applyAlignment="1">
      <alignment horizontal="center" vertical="center"/>
    </xf>
    <xf numFmtId="179" fontId="6" fillId="0" borderId="24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76" fillId="34" borderId="25" xfId="0" applyFont="1" applyFill="1" applyBorder="1" applyAlignment="1">
      <alignment horizontal="center" vertical="center" wrapText="1"/>
    </xf>
    <xf numFmtId="0" fontId="75" fillId="34" borderId="26" xfId="0" applyFont="1" applyFill="1" applyBorder="1" applyAlignment="1">
      <alignment horizontal="left" vertical="center" wrapText="1"/>
    </xf>
    <xf numFmtId="2" fontId="6" fillId="34" borderId="27" xfId="0" applyNumberFormat="1" applyFont="1" applyFill="1" applyBorder="1" applyAlignment="1">
      <alignment horizontal="right" vertical="center" wrapText="1"/>
    </xf>
    <xf numFmtId="184" fontId="6" fillId="34" borderId="15" xfId="0" applyNumberFormat="1" applyFont="1" applyFill="1" applyBorder="1" applyAlignment="1">
      <alignment horizontal="right" vertical="center" wrapText="1"/>
    </xf>
    <xf numFmtId="2" fontId="6" fillId="34" borderId="28" xfId="0" applyNumberFormat="1" applyFont="1" applyFill="1" applyBorder="1" applyAlignment="1">
      <alignment horizontal="right" vertical="center" wrapText="1"/>
    </xf>
    <xf numFmtId="184" fontId="6" fillId="34" borderId="0" xfId="0" applyNumberFormat="1" applyFont="1" applyFill="1" applyBorder="1" applyAlignment="1">
      <alignment horizontal="right" vertical="center" wrapText="1"/>
    </xf>
    <xf numFmtId="0" fontId="75" fillId="34" borderId="29" xfId="0" applyFont="1" applyFill="1" applyBorder="1" applyAlignment="1">
      <alignment horizontal="left" vertical="center" wrapText="1"/>
    </xf>
    <xf numFmtId="2" fontId="6" fillId="34" borderId="30" xfId="0" applyNumberFormat="1" applyFont="1" applyFill="1" applyBorder="1" applyAlignment="1">
      <alignment horizontal="right" vertical="center" wrapText="1"/>
    </xf>
    <xf numFmtId="184" fontId="6" fillId="34" borderId="31" xfId="0" applyNumberFormat="1" applyFont="1" applyFill="1" applyBorder="1" applyAlignment="1">
      <alignment horizontal="right" vertical="center" wrapText="1"/>
    </xf>
    <xf numFmtId="0" fontId="76" fillId="33" borderId="19" xfId="0" applyFont="1" applyFill="1" applyBorder="1" applyAlignment="1">
      <alignment vertical="center"/>
    </xf>
    <xf numFmtId="2" fontId="7" fillId="33" borderId="18" xfId="0" applyNumberFormat="1" applyFont="1" applyFill="1" applyBorder="1" applyAlignment="1">
      <alignment horizontal="right" vertical="center"/>
    </xf>
    <xf numFmtId="2" fontId="7" fillId="33" borderId="15" xfId="0" applyNumberFormat="1" applyFont="1" applyFill="1" applyBorder="1" applyAlignment="1">
      <alignment horizontal="right" vertical="center"/>
    </xf>
    <xf numFmtId="178" fontId="7" fillId="33" borderId="15" xfId="0" applyNumberFormat="1" applyFont="1" applyFill="1" applyBorder="1" applyAlignment="1">
      <alignment horizontal="right" vertical="center"/>
    </xf>
    <xf numFmtId="0" fontId="75" fillId="33" borderId="19" xfId="0" applyFont="1" applyFill="1" applyBorder="1" applyAlignment="1">
      <alignment vertical="center"/>
    </xf>
    <xf numFmtId="2" fontId="6" fillId="33" borderId="20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75" fillId="0" borderId="19" xfId="0" applyFont="1" applyFill="1" applyBorder="1" applyAlignment="1">
      <alignment vertical="center"/>
    </xf>
    <xf numFmtId="0" fontId="76" fillId="33" borderId="21" xfId="0" applyFont="1" applyFill="1" applyBorder="1" applyAlignment="1">
      <alignment vertical="center"/>
    </xf>
    <xf numFmtId="2" fontId="6" fillId="33" borderId="22" xfId="0" applyNumberFormat="1" applyFont="1" applyFill="1" applyBorder="1" applyAlignment="1">
      <alignment horizontal="right" vertical="center"/>
    </xf>
    <xf numFmtId="2" fontId="6" fillId="33" borderId="16" xfId="0" applyNumberFormat="1" applyFont="1" applyFill="1" applyBorder="1" applyAlignment="1">
      <alignment horizontal="right" vertical="center"/>
    </xf>
    <xf numFmtId="178" fontId="6" fillId="33" borderId="16" xfId="0" applyNumberFormat="1" applyFont="1" applyFill="1" applyBorder="1" applyAlignment="1">
      <alignment horizontal="right" vertical="center"/>
    </xf>
    <xf numFmtId="0" fontId="76" fillId="33" borderId="14" xfId="0" applyFont="1" applyFill="1" applyBorder="1" applyAlignment="1">
      <alignment vertical="center"/>
    </xf>
    <xf numFmtId="2" fontId="7" fillId="33" borderId="20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/>
    </xf>
    <xf numFmtId="200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75" fillId="33" borderId="21" xfId="0" applyFont="1" applyFill="1" applyBorder="1" applyAlignment="1">
      <alignment vertical="center"/>
    </xf>
    <xf numFmtId="0" fontId="76" fillId="33" borderId="19" xfId="0" applyFont="1" applyFill="1" applyBorder="1" applyAlignment="1">
      <alignment horizontal="left" vertical="center"/>
    </xf>
    <xf numFmtId="0" fontId="76" fillId="33" borderId="21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76" fillId="33" borderId="19" xfId="0" applyFont="1" applyFill="1" applyBorder="1" applyAlignment="1">
      <alignment vertical="center"/>
    </xf>
    <xf numFmtId="178" fontId="13" fillId="0" borderId="13" xfId="54" applyNumberFormat="1" applyFont="1" applyFill="1" applyBorder="1" applyAlignment="1">
      <alignment horizontal="center" vertical="center" shrinkToFit="1"/>
      <protection/>
    </xf>
    <xf numFmtId="0" fontId="76" fillId="33" borderId="11" xfId="0" applyFont="1" applyFill="1" applyBorder="1" applyAlignment="1">
      <alignment horizontal="center" vertical="center" wrapText="1"/>
    </xf>
    <xf numFmtId="2" fontId="0" fillId="0" borderId="23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0" fontId="75" fillId="33" borderId="19" xfId="0" applyFont="1" applyFill="1" applyBorder="1" applyAlignment="1">
      <alignment horizontal="left" vertical="center"/>
    </xf>
    <xf numFmtId="0" fontId="75" fillId="33" borderId="21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178" fontId="6" fillId="0" borderId="24" xfId="0" applyNumberFormat="1" applyFont="1" applyBorder="1" applyAlignment="1">
      <alignment horizontal="center" vertical="center"/>
    </xf>
    <xf numFmtId="178" fontId="7" fillId="0" borderId="17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98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98" fontId="3" fillId="0" borderId="0" xfId="0" applyNumberFormat="1" applyFont="1" applyAlignment="1">
      <alignment horizontal="center" vertical="center" wrapText="1"/>
    </xf>
    <xf numFmtId="198" fontId="25" fillId="0" borderId="0" xfId="0" applyNumberFormat="1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84" fontId="0" fillId="0" borderId="16" xfId="0" applyNumberFormat="1" applyFont="1" applyBorder="1" applyAlignment="1">
      <alignment/>
    </xf>
    <xf numFmtId="182" fontId="6" fillId="0" borderId="23" xfId="0" applyNumberFormat="1" applyFont="1" applyBorder="1" applyAlignment="1">
      <alignment horizontal="right" vertical="center"/>
    </xf>
    <xf numFmtId="178" fontId="0" fillId="0" borderId="13" xfId="0" applyNumberFormat="1" applyBorder="1" applyAlignment="1">
      <alignment horizontal="center" vertical="center"/>
    </xf>
    <xf numFmtId="178" fontId="76" fillId="34" borderId="12" xfId="0" applyNumberFormat="1" applyFont="1" applyFill="1" applyBorder="1" applyAlignment="1">
      <alignment horizontal="center" vertical="center" wrapText="1"/>
    </xf>
    <xf numFmtId="178" fontId="76" fillId="34" borderId="24" xfId="0" applyNumberFormat="1" applyFont="1" applyFill="1" applyBorder="1" applyAlignment="1">
      <alignment horizontal="center" vertical="center" wrapText="1"/>
    </xf>
    <xf numFmtId="179" fontId="76" fillId="34" borderId="12" xfId="0" applyNumberFormat="1" applyFont="1" applyFill="1" applyBorder="1" applyAlignment="1">
      <alignment horizontal="center" vertical="center" wrapText="1"/>
    </xf>
    <xf numFmtId="178" fontId="76" fillId="34" borderId="13" xfId="0" applyNumberFormat="1" applyFont="1" applyFill="1" applyBorder="1" applyAlignment="1">
      <alignment horizontal="center" vertical="center" wrapText="1"/>
    </xf>
    <xf numFmtId="178" fontId="7" fillId="34" borderId="12" xfId="0" applyNumberFormat="1" applyFont="1" applyFill="1" applyBorder="1" applyAlignment="1">
      <alignment horizontal="center" vertical="center" wrapText="1"/>
    </xf>
    <xf numFmtId="179" fontId="7" fillId="34" borderId="12" xfId="0" applyNumberFormat="1" applyFont="1" applyFill="1" applyBorder="1" applyAlignment="1">
      <alignment horizontal="center" vertical="center" wrapText="1"/>
    </xf>
    <xf numFmtId="178" fontId="7" fillId="34" borderId="13" xfId="0" applyNumberFormat="1" applyFont="1" applyFill="1" applyBorder="1" applyAlignment="1">
      <alignment horizontal="center" vertical="center" wrapText="1"/>
    </xf>
    <xf numFmtId="182" fontId="9" fillId="34" borderId="12" xfId="54" applyNumberFormat="1" applyFont="1" applyFill="1" applyBorder="1" applyAlignment="1">
      <alignment horizontal="center" vertical="center"/>
      <protection/>
    </xf>
    <xf numFmtId="182" fontId="8" fillId="34" borderId="12" xfId="54" applyNumberFormat="1" applyFont="1" applyFill="1" applyBorder="1" applyAlignment="1">
      <alignment horizontal="center" vertical="center"/>
      <protection/>
    </xf>
    <xf numFmtId="182" fontId="9" fillId="34" borderId="13" xfId="54" applyNumberFormat="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80" fillId="0" borderId="12" xfId="0" applyFont="1" applyBorder="1" applyAlignment="1">
      <alignment horizontal="center" vertical="center"/>
    </xf>
    <xf numFmtId="0" fontId="80" fillId="0" borderId="13" xfId="0" applyFont="1" applyBorder="1" applyAlignment="1">
      <alignment horizontal="center" vertical="center"/>
    </xf>
    <xf numFmtId="2" fontId="80" fillId="0" borderId="12" xfId="0" applyNumberFormat="1" applyFont="1" applyBorder="1" applyAlignment="1">
      <alignment horizontal="center" vertical="center"/>
    </xf>
    <xf numFmtId="184" fontId="80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84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84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2" fontId="0" fillId="0" borderId="13" xfId="0" applyNumberFormat="1" applyBorder="1" applyAlignment="1">
      <alignment horizontal="center" vertical="center"/>
    </xf>
    <xf numFmtId="182" fontId="0" fillId="0" borderId="0" xfId="0" applyNumberFormat="1" applyAlignment="1">
      <alignment/>
    </xf>
    <xf numFmtId="182" fontId="0" fillId="0" borderId="12" xfId="0" applyNumberFormat="1" applyFont="1" applyBorder="1" applyAlignment="1">
      <alignment horizontal="center" vertical="center"/>
    </xf>
    <xf numFmtId="178" fontId="0" fillId="35" borderId="12" xfId="0" applyNumberFormat="1" applyFont="1" applyFill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178" fontId="34" fillId="0" borderId="12" xfId="0" applyNumberFormat="1" applyFont="1" applyBorder="1" applyAlignment="1">
      <alignment horizontal="center" vertical="center"/>
    </xf>
    <xf numFmtId="182" fontId="0" fillId="0" borderId="13" xfId="0" applyNumberFormat="1" applyFont="1" applyBorder="1" applyAlignment="1">
      <alignment horizontal="center" vertical="center"/>
    </xf>
    <xf numFmtId="182" fontId="2" fillId="0" borderId="0" xfId="0" applyNumberFormat="1" applyFont="1" applyAlignment="1">
      <alignment/>
    </xf>
    <xf numFmtId="182" fontId="0" fillId="35" borderId="12" xfId="0" applyNumberFormat="1" applyFont="1" applyFill="1" applyBorder="1" applyAlignment="1">
      <alignment horizontal="center" vertical="center"/>
    </xf>
    <xf numFmtId="182" fontId="34" fillId="0" borderId="13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178" fontId="76" fillId="34" borderId="12" xfId="0" applyNumberFormat="1" applyFont="1" applyFill="1" applyBorder="1" applyAlignment="1">
      <alignment horizontal="center" vertical="center" wrapText="1"/>
    </xf>
    <xf numFmtId="178" fontId="76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179" fontId="7" fillId="34" borderId="13" xfId="0" applyNumberFormat="1" applyFont="1" applyFill="1" applyBorder="1" applyAlignment="1">
      <alignment horizontal="center" vertical="center" wrapText="1"/>
    </xf>
    <xf numFmtId="179" fontId="9" fillId="34" borderId="13" xfId="54" applyNumberFormat="1" applyFont="1" applyFill="1" applyBorder="1" applyAlignment="1">
      <alignment horizontal="center" vertical="center"/>
      <protection/>
    </xf>
    <xf numFmtId="178" fontId="9" fillId="34" borderId="13" xfId="54" applyNumberFormat="1" applyFont="1" applyFill="1" applyBorder="1" applyAlignment="1">
      <alignment horizontal="center" vertical="center"/>
      <protection/>
    </xf>
    <xf numFmtId="2" fontId="76" fillId="0" borderId="12" xfId="0" applyNumberFormat="1" applyFont="1" applyBorder="1" applyAlignment="1">
      <alignment horizontal="center" vertical="center" wrapText="1"/>
    </xf>
    <xf numFmtId="2" fontId="75" fillId="0" borderId="12" xfId="0" applyNumberFormat="1" applyFont="1" applyBorder="1" applyAlignment="1">
      <alignment horizontal="center" vertical="center" wrapText="1"/>
    </xf>
    <xf numFmtId="184" fontId="76" fillId="0" borderId="12" xfId="0" applyNumberFormat="1" applyFont="1" applyBorder="1" applyAlignment="1">
      <alignment horizontal="center" vertical="center" wrapText="1"/>
    </xf>
    <xf numFmtId="184" fontId="75" fillId="0" borderId="12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5" fillId="0" borderId="12" xfId="55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0" fontId="14" fillId="0" borderId="0" xfId="50" applyFont="1" applyBorder="1" applyAlignment="1">
      <alignment horizontal="center" vertical="center"/>
      <protection/>
    </xf>
    <xf numFmtId="0" fontId="81" fillId="36" borderId="0" xfId="0" applyFont="1" applyFill="1" applyAlignment="1">
      <alignment horizontal="center" vertical="center"/>
    </xf>
    <xf numFmtId="0" fontId="82" fillId="36" borderId="0" xfId="0" applyFont="1" applyFill="1" applyAlignment="1">
      <alignment horizontal="center"/>
    </xf>
    <xf numFmtId="0" fontId="82" fillId="36" borderId="0" xfId="0" applyFont="1" applyFill="1" applyBorder="1" applyAlignment="1">
      <alignment horizontal="center" vertical="center" wrapText="1"/>
    </xf>
    <xf numFmtId="0" fontId="82" fillId="36" borderId="0" xfId="0" applyFont="1" applyFill="1" applyAlignment="1">
      <alignment horizontal="center" vertical="center"/>
    </xf>
    <xf numFmtId="0" fontId="15" fillId="0" borderId="15" xfId="0" applyFont="1" applyFill="1" applyBorder="1" applyAlignment="1">
      <alignment horizontal="left"/>
    </xf>
    <xf numFmtId="0" fontId="83" fillId="36" borderId="0" xfId="0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2" fillId="36" borderId="0" xfId="48" applyFont="1" applyFill="1" applyBorder="1" applyAlignment="1" applyProtection="1">
      <alignment horizontal="center" vertical="center"/>
      <protection locked="0"/>
    </xf>
    <xf numFmtId="0" fontId="84" fillId="36" borderId="0" xfId="48" applyFont="1" applyFill="1" applyBorder="1" applyAlignment="1" applyProtection="1">
      <alignment horizontal="center" vertical="center"/>
      <protection locked="0"/>
    </xf>
    <xf numFmtId="0" fontId="75" fillId="0" borderId="0" xfId="48" applyFont="1" applyBorder="1" applyAlignment="1" applyProtection="1">
      <alignment/>
      <protection locked="0"/>
    </xf>
    <xf numFmtId="0" fontId="78" fillId="0" borderId="16" xfId="0" applyFont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76" fillId="34" borderId="13" xfId="0" applyFont="1" applyFill="1" applyBorder="1" applyAlignment="1">
      <alignment horizontal="center" vertical="center" wrapText="1"/>
    </xf>
    <xf numFmtId="0" fontId="76" fillId="34" borderId="10" xfId="0" applyFont="1" applyFill="1" applyBorder="1" applyAlignment="1">
      <alignment horizontal="center" vertical="center" wrapText="1"/>
    </xf>
    <xf numFmtId="178" fontId="76" fillId="34" borderId="12" xfId="0" applyNumberFormat="1" applyFont="1" applyFill="1" applyBorder="1" applyAlignment="1">
      <alignment horizontal="center" vertical="center" wrapText="1"/>
    </xf>
    <xf numFmtId="0" fontId="76" fillId="34" borderId="12" xfId="0" applyFont="1" applyFill="1" applyBorder="1" applyAlignment="1">
      <alignment horizontal="center" vertical="center" wrapText="1"/>
    </xf>
    <xf numFmtId="179" fontId="32" fillId="0" borderId="12" xfId="55" applyNumberFormat="1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178" fontId="17" fillId="34" borderId="11" xfId="0" applyNumberFormat="1" applyFont="1" applyFill="1" applyBorder="1" applyAlignment="1">
      <alignment horizontal="center" vertical="center" wrapText="1"/>
    </xf>
    <xf numFmtId="178" fontId="17" fillId="34" borderId="10" xfId="0" applyNumberFormat="1" applyFont="1" applyFill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22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34" borderId="18" xfId="0" applyFont="1" applyFill="1" applyBorder="1" applyAlignment="1">
      <alignment horizontal="center" vertical="center" wrapText="1"/>
    </xf>
    <xf numFmtId="0" fontId="76" fillId="34" borderId="15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0" fontId="76" fillId="34" borderId="22" xfId="0" applyFont="1" applyFill="1" applyBorder="1" applyAlignment="1">
      <alignment horizontal="center" vertical="center" wrapText="1"/>
    </xf>
    <xf numFmtId="0" fontId="76" fillId="34" borderId="16" xfId="0" applyFont="1" applyFill="1" applyBorder="1" applyAlignment="1">
      <alignment horizontal="center" vertical="center" wrapText="1"/>
    </xf>
    <xf numFmtId="0" fontId="76" fillId="34" borderId="21" xfId="0" applyFont="1" applyFill="1" applyBorder="1" applyAlignment="1">
      <alignment horizontal="center" vertical="center" wrapText="1"/>
    </xf>
    <xf numFmtId="49" fontId="75" fillId="33" borderId="21" xfId="0" applyNumberFormat="1" applyFont="1" applyFill="1" applyBorder="1" applyAlignment="1">
      <alignment horizontal="left" vertical="center"/>
    </xf>
    <xf numFmtId="178" fontId="0" fillId="0" borderId="22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184" fontId="0" fillId="34" borderId="13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86" fillId="34" borderId="16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</cellXfs>
  <cellStyles count="65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20% - 着色 1" xfId="19"/>
    <cellStyle name="20% - 着色 2" xfId="20"/>
    <cellStyle name="20% - 着色 3" xfId="21"/>
    <cellStyle name="20% - 着色 4" xfId="22"/>
    <cellStyle name="20% - 着色 5" xfId="23"/>
    <cellStyle name="20% - 着色 6" xfId="24"/>
    <cellStyle name="40% - 着色 1" xfId="25"/>
    <cellStyle name="40% - 着色 2" xfId="26"/>
    <cellStyle name="40% - 着色 3" xfId="27"/>
    <cellStyle name="40% - 着色 4" xfId="28"/>
    <cellStyle name="40% - 着色 5" xfId="29"/>
    <cellStyle name="40% - 着色 6" xfId="30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ColLevel_1" xfId="37"/>
    <cellStyle name="RowLevel_1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12" xfId="46"/>
    <cellStyle name="常规 16" xfId="47"/>
    <cellStyle name="常规 2" xfId="48"/>
    <cellStyle name="常规 2 2" xfId="49"/>
    <cellStyle name="常规 3" xfId="50"/>
    <cellStyle name="常规 3 2 3 2" xfId="51"/>
    <cellStyle name="常规 3 3 2 2" xfId="52"/>
    <cellStyle name="常规 3 3 2 2 2" xfId="53"/>
    <cellStyle name="常规_复件 月报-2005-01 2 2 2" xfId="54"/>
    <cellStyle name="常规_湖南月报-200811（定） 2 2 2 2 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Followed Hyperlink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externalLink" Target="externalLinks/externalLink12.xml" /><Relationship Id="rId32" Type="http://schemas.openxmlformats.org/officeDocument/2006/relationships/externalLink" Target="externalLinks/externalLink13.xml" /><Relationship Id="rId33" Type="http://schemas.openxmlformats.org/officeDocument/2006/relationships/externalLink" Target="externalLinks/externalLink14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25968;&#25454;&#26680;&#20943;&#21518;&#27719;&#24635;&#3492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21&#24180;430600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&#34920;1&#34920;7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3&#26376;&#34920;1&#34920;7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130;&#33267;2021&#24180;3&#26376;31&#26085;&#20840;&#24066;&#24066;&#22330;&#20027;&#20307;&#21457;&#23637;&#24773;&#20917;&#19968;&#35272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1010016</v>
          </cell>
          <cell r="C3">
            <v>22.284924202708865</v>
          </cell>
          <cell r="D3">
            <v>453253</v>
          </cell>
          <cell r="E3">
            <v>16.222592035119106</v>
          </cell>
        </row>
        <row r="7">
          <cell r="B7">
            <v>7536</v>
          </cell>
          <cell r="C7">
            <v>12.865059158304632</v>
          </cell>
          <cell r="D7">
            <v>4862</v>
          </cell>
          <cell r="E7">
            <v>20.85508327119065</v>
          </cell>
        </row>
        <row r="8">
          <cell r="B8">
            <v>99416</v>
          </cell>
          <cell r="C8">
            <v>13.76911105007781</v>
          </cell>
          <cell r="D8">
            <v>29545</v>
          </cell>
          <cell r="E8">
            <v>44.241566176829565</v>
          </cell>
        </row>
        <row r="9">
          <cell r="B9">
            <v>11154</v>
          </cell>
          <cell r="C9">
            <v>4.880112834978846</v>
          </cell>
          <cell r="D9">
            <v>3666</v>
          </cell>
          <cell r="E9">
            <v>8.173502508114481</v>
          </cell>
        </row>
        <row r="10">
          <cell r="B10">
            <v>38919</v>
          </cell>
          <cell r="C10">
            <v>23.00180146013085</v>
          </cell>
          <cell r="D10">
            <v>17876</v>
          </cell>
          <cell r="E10">
            <v>5.875384979862602</v>
          </cell>
        </row>
        <row r="11">
          <cell r="B11">
            <v>73801</v>
          </cell>
          <cell r="C11">
            <v>8.82374625831281</v>
          </cell>
          <cell r="D11">
            <v>28875</v>
          </cell>
          <cell r="E11">
            <v>1.9021739130434838</v>
          </cell>
        </row>
        <row r="12">
          <cell r="B12">
            <v>28072</v>
          </cell>
          <cell r="C12">
            <v>3.7168403162639407</v>
          </cell>
          <cell r="D12">
            <v>10870</v>
          </cell>
          <cell r="E12">
            <v>-12.416404802191607</v>
          </cell>
        </row>
        <row r="13">
          <cell r="B13">
            <v>12309</v>
          </cell>
          <cell r="C13">
            <v>51.34636665437108</v>
          </cell>
          <cell r="D13">
            <v>7341</v>
          </cell>
          <cell r="E13">
            <v>43.26697892271662</v>
          </cell>
        </row>
        <row r="15">
          <cell r="B15">
            <v>53668</v>
          </cell>
          <cell r="C15">
            <v>116.52545791979344</v>
          </cell>
          <cell r="D15">
            <v>32893</v>
          </cell>
          <cell r="E15">
            <v>113.84085294500065</v>
          </cell>
        </row>
        <row r="16">
          <cell r="B16">
            <v>57301</v>
          </cell>
          <cell r="C16">
            <v>8.86896053806548</v>
          </cell>
          <cell r="D16">
            <v>34303</v>
          </cell>
          <cell r="E16">
            <v>16.867675115835382</v>
          </cell>
        </row>
        <row r="17">
          <cell r="B17">
            <v>84255</v>
          </cell>
          <cell r="C17">
            <v>8.175947205567041</v>
          </cell>
          <cell r="D17">
            <v>64750</v>
          </cell>
          <cell r="E17">
            <v>7.567073677215717</v>
          </cell>
        </row>
        <row r="18">
          <cell r="B18">
            <v>35902</v>
          </cell>
          <cell r="C18">
            <v>10.176149266556195</v>
          </cell>
          <cell r="D18">
            <v>23361</v>
          </cell>
          <cell r="E18">
            <v>21.488376930677617</v>
          </cell>
        </row>
        <row r="19">
          <cell r="B19">
            <v>27609</v>
          </cell>
          <cell r="C19">
            <v>6.499768554235459</v>
          </cell>
          <cell r="D19">
            <v>15757</v>
          </cell>
          <cell r="E19">
            <v>-8.15993472052223</v>
          </cell>
        </row>
        <row r="20">
          <cell r="B20">
            <v>42735</v>
          </cell>
          <cell r="C20">
            <v>15.080113100848251</v>
          </cell>
          <cell r="D20">
            <v>27673</v>
          </cell>
          <cell r="E20">
            <v>25.053097745040446</v>
          </cell>
        </row>
      </sheetData>
      <sheetData sheetId="2">
        <row r="6">
          <cell r="B6">
            <v>317873</v>
          </cell>
          <cell r="C6">
            <v>1010016</v>
          </cell>
          <cell r="E6">
            <v>22.28492420270887</v>
          </cell>
        </row>
        <row r="7">
          <cell r="B7">
            <v>238823</v>
          </cell>
          <cell r="C7">
            <v>792463</v>
          </cell>
          <cell r="E7">
            <v>25.564352952920277</v>
          </cell>
        </row>
        <row r="8">
          <cell r="B8">
            <v>79050</v>
          </cell>
          <cell r="C8">
            <v>217553</v>
          </cell>
          <cell r="E8">
            <v>11.66184199720785</v>
          </cell>
        </row>
        <row r="9">
          <cell r="B9">
            <v>164994</v>
          </cell>
          <cell r="C9">
            <v>453253</v>
          </cell>
          <cell r="E9">
            <v>16.222592035119117</v>
          </cell>
        </row>
        <row r="10">
          <cell r="B10">
            <v>87237</v>
          </cell>
          <cell r="C10">
            <v>240368</v>
          </cell>
          <cell r="E10">
            <v>20.839554583616117</v>
          </cell>
        </row>
        <row r="11">
          <cell r="B11">
            <v>137476</v>
          </cell>
          <cell r="C11">
            <v>507708</v>
          </cell>
          <cell r="E11">
            <v>28.370851148290395</v>
          </cell>
        </row>
        <row r="12">
          <cell r="B12">
            <v>595714</v>
          </cell>
          <cell r="C12">
            <v>1448885</v>
          </cell>
          <cell r="E12">
            <v>0.1968827928450013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1年3月"/>
    </sheetNames>
    <sheetDataSet>
      <sheetData sheetId="0">
        <row r="5">
          <cell r="C5">
            <v>467792</v>
          </cell>
          <cell r="E5">
            <v>36</v>
          </cell>
        </row>
        <row r="6">
          <cell r="C6">
            <v>365116</v>
          </cell>
          <cell r="E6">
            <v>36.11</v>
          </cell>
        </row>
        <row r="7">
          <cell r="C7">
            <v>64386</v>
          </cell>
          <cell r="E7">
            <v>87.69</v>
          </cell>
        </row>
        <row r="8">
          <cell r="C8">
            <v>941000</v>
          </cell>
          <cell r="E8">
            <v>58.86</v>
          </cell>
        </row>
        <row r="9">
          <cell r="C9">
            <v>862525</v>
          </cell>
          <cell r="E9">
            <v>54.25</v>
          </cell>
        </row>
        <row r="10">
          <cell r="C10">
            <v>570753</v>
          </cell>
          <cell r="E10">
            <v>62.17</v>
          </cell>
        </row>
        <row r="11">
          <cell r="C11">
            <v>522123</v>
          </cell>
          <cell r="E11">
            <v>59.24</v>
          </cell>
        </row>
        <row r="12">
          <cell r="C12">
            <v>23555920</v>
          </cell>
          <cell r="E12">
            <v>8.67</v>
          </cell>
        </row>
        <row r="13">
          <cell r="C13">
            <v>17992097</v>
          </cell>
          <cell r="E13">
            <v>8.07</v>
          </cell>
        </row>
        <row r="14">
          <cell r="C14">
            <v>723873</v>
          </cell>
          <cell r="E14">
            <v>-27.89</v>
          </cell>
        </row>
        <row r="15">
          <cell r="C15">
            <v>616383</v>
          </cell>
          <cell r="E15">
            <v>-23.81</v>
          </cell>
        </row>
        <row r="16">
          <cell r="C16">
            <v>460300</v>
          </cell>
          <cell r="E16">
            <v>-6.65</v>
          </cell>
        </row>
        <row r="17">
          <cell r="C17">
            <v>332715</v>
          </cell>
          <cell r="E17">
            <v>-9.09</v>
          </cell>
        </row>
        <row r="22">
          <cell r="C22">
            <v>874734</v>
          </cell>
          <cell r="E22">
            <v>-17.89</v>
          </cell>
        </row>
        <row r="23">
          <cell r="C23">
            <v>415722</v>
          </cell>
          <cell r="E23">
            <v>-27.49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083201_1"/>
      <sheetName val="T083302_1"/>
      <sheetName val="T083302_2"/>
      <sheetName val="T030348_1"/>
      <sheetName val="T101635_1"/>
      <sheetName val="T022816_1"/>
    </sheetNames>
    <sheetDataSet>
      <sheetData sheetId="4">
        <row r="6">
          <cell r="D6">
            <v>19.2</v>
          </cell>
        </row>
        <row r="7">
          <cell r="D7">
            <v>54.9</v>
          </cell>
        </row>
        <row r="8">
          <cell r="D8">
            <v>35</v>
          </cell>
        </row>
        <row r="9">
          <cell r="D9">
            <v>-44.8</v>
          </cell>
        </row>
        <row r="10">
          <cell r="D10">
            <v>18.5</v>
          </cell>
        </row>
        <row r="11">
          <cell r="D11">
            <v>6.1</v>
          </cell>
        </row>
        <row r="12">
          <cell r="D12">
            <v>68.4</v>
          </cell>
        </row>
        <row r="13">
          <cell r="D13">
            <v>9.5</v>
          </cell>
        </row>
        <row r="14">
          <cell r="D14">
            <v>19.1</v>
          </cell>
        </row>
        <row r="15">
          <cell r="D15">
            <v>11.5</v>
          </cell>
        </row>
        <row r="16">
          <cell r="D16">
            <v>65.3</v>
          </cell>
        </row>
        <row r="17">
          <cell r="D17">
            <v>-4.4</v>
          </cell>
        </row>
        <row r="18">
          <cell r="D18">
            <v>23.2</v>
          </cell>
        </row>
        <row r="20">
          <cell r="D20">
            <v>-30.2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数据时段"/>
      <sheetName val="上年同期"/>
      <sheetName val="1季度"/>
      <sheetName val="上半年"/>
      <sheetName val="1-3季度"/>
      <sheetName val="全年"/>
    </sheetNames>
    <sheetDataSet>
      <sheetData sheetId="3">
        <row r="113">
          <cell r="D113">
            <v>9198567</v>
          </cell>
          <cell r="L113">
            <v>12.07</v>
          </cell>
        </row>
        <row r="114">
          <cell r="D114">
            <v>726392.4935422371</v>
          </cell>
          <cell r="L114">
            <v>7.3</v>
          </cell>
        </row>
        <row r="116">
          <cell r="D116">
            <v>3090589.4656299544</v>
          </cell>
          <cell r="L116">
            <v>8.8</v>
          </cell>
        </row>
        <row r="122">
          <cell r="D122">
            <v>415892.64404665545</v>
          </cell>
          <cell r="L122">
            <v>9.9</v>
          </cell>
        </row>
        <row r="123">
          <cell r="D123">
            <v>816153.2679831956</v>
          </cell>
          <cell r="L123">
            <v>22.4</v>
          </cell>
        </row>
        <row r="126">
          <cell r="D126">
            <v>348190.2814760231</v>
          </cell>
          <cell r="L126">
            <v>22.1</v>
          </cell>
        </row>
        <row r="135">
          <cell r="D135">
            <v>166094.4939802491</v>
          </cell>
          <cell r="L135">
            <v>31.2</v>
          </cell>
        </row>
        <row r="138">
          <cell r="D138">
            <v>334816.6599650586</v>
          </cell>
          <cell r="L138">
            <v>10.5</v>
          </cell>
        </row>
        <row r="143">
          <cell r="D143">
            <v>678612.6285664521</v>
          </cell>
          <cell r="L143">
            <v>11.6</v>
          </cell>
        </row>
        <row r="147">
          <cell r="D147">
            <v>1675014.2957228322</v>
          </cell>
        </row>
        <row r="156">
          <cell r="D156">
            <v>946810.7170455651</v>
          </cell>
          <cell r="L156">
            <v>7.7</v>
          </cell>
        </row>
        <row r="161">
          <cell r="D161">
            <v>707018.3077789741</v>
          </cell>
          <cell r="L161">
            <v>7.4</v>
          </cell>
        </row>
        <row r="162">
          <cell r="D162">
            <v>3502321.1096766097</v>
          </cell>
          <cell r="L162">
            <v>8.9</v>
          </cell>
        </row>
        <row r="163">
          <cell r="D163">
            <v>4989227.582544417</v>
          </cell>
          <cell r="L163">
            <v>15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七"/>
    </sheetNames>
    <sheetDataSet>
      <sheetData sheetId="1">
        <row r="10">
          <cell r="H10">
            <v>44.23283</v>
          </cell>
          <cell r="J10">
            <v>22.9</v>
          </cell>
          <cell r="AD10">
            <v>111.4023</v>
          </cell>
          <cell r="AF10">
            <v>18.2</v>
          </cell>
          <cell r="AH10">
            <v>53.3969</v>
          </cell>
          <cell r="AJ10">
            <v>19.5</v>
          </cell>
          <cell r="AL10">
            <v>58.0054</v>
          </cell>
          <cell r="AN10">
            <v>17</v>
          </cell>
          <cell r="AP10">
            <v>232.66924799999998</v>
          </cell>
          <cell r="AR10">
            <v>26.6</v>
          </cell>
          <cell r="AT10">
            <v>1422</v>
          </cell>
          <cell r="AV10">
            <v>374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表一"/>
      <sheetName val="表七"/>
    </sheetNames>
    <sheetDataSet>
      <sheetData sheetId="1">
        <row r="10">
          <cell r="AX10">
            <v>8642</v>
          </cell>
          <cell r="AZ10">
            <v>13</v>
          </cell>
          <cell r="BB10">
            <v>10591</v>
          </cell>
          <cell r="BD10">
            <v>11.6</v>
          </cell>
          <cell r="BF10">
            <v>6393</v>
          </cell>
          <cell r="BH10">
            <v>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32491671.770954</v>
          </cell>
          <cell r="D6">
            <v>30671176.965168</v>
          </cell>
          <cell r="F6">
            <v>11.987717788039134</v>
          </cell>
        </row>
        <row r="7">
          <cell r="C7">
            <v>21015210.97908</v>
          </cell>
          <cell r="D7">
            <v>19292040.476298</v>
          </cell>
          <cell r="F7">
            <v>13.085598843518966</v>
          </cell>
        </row>
        <row r="8">
          <cell r="C8">
            <v>6296079.720561</v>
          </cell>
          <cell r="D8">
            <v>5866601.952582</v>
          </cell>
          <cell r="F8">
            <v>13.850591490306229</v>
          </cell>
        </row>
        <row r="9">
          <cell r="C9">
            <v>513622.550792</v>
          </cell>
          <cell r="D9">
            <v>809310.567224</v>
          </cell>
          <cell r="F9">
            <v>-16.25011996970504</v>
          </cell>
        </row>
        <row r="10">
          <cell r="C10">
            <v>4452463.089008</v>
          </cell>
          <cell r="D10">
            <v>4485749.615519</v>
          </cell>
          <cell r="F10">
            <v>4.240353798112835</v>
          </cell>
        </row>
        <row r="11">
          <cell r="C11">
            <v>202840.001384</v>
          </cell>
          <cell r="D11">
            <v>207812.273171</v>
          </cell>
          <cell r="F11">
            <v>5048.490931808204</v>
          </cell>
        </row>
        <row r="12">
          <cell r="C12">
            <v>26685041.66612</v>
          </cell>
          <cell r="D12">
            <v>24651339.974751</v>
          </cell>
          <cell r="F12">
            <v>24.416559309213383</v>
          </cell>
        </row>
        <row r="13">
          <cell r="C13">
            <v>6095228.304401</v>
          </cell>
          <cell r="D13">
            <v>5546135.535353001</v>
          </cell>
          <cell r="F13">
            <v>29.619446125740637</v>
          </cell>
        </row>
        <row r="14">
          <cell r="C14">
            <v>20020561.623668</v>
          </cell>
          <cell r="D14">
            <v>18594682.283379003</v>
          </cell>
          <cell r="F14">
            <v>22.205467359277776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10.1</v>
          </cell>
        </row>
        <row r="6">
          <cell r="G6">
            <v>9.3</v>
          </cell>
        </row>
        <row r="7">
          <cell r="G7">
            <v>-11.1</v>
          </cell>
        </row>
        <row r="9">
          <cell r="G9">
            <v>14.2</v>
          </cell>
        </row>
        <row r="10">
          <cell r="G10">
            <v>9.5</v>
          </cell>
        </row>
        <row r="11">
          <cell r="G11">
            <v>12.4</v>
          </cell>
        </row>
        <row r="12">
          <cell r="G12">
            <v>14.8</v>
          </cell>
        </row>
        <row r="13">
          <cell r="G13">
            <v>9.8</v>
          </cell>
        </row>
        <row r="14">
          <cell r="G14">
            <v>15.2</v>
          </cell>
        </row>
        <row r="15">
          <cell r="G15">
            <v>10.3</v>
          </cell>
        </row>
        <row r="16">
          <cell r="G16">
            <v>17.1</v>
          </cell>
        </row>
        <row r="17">
          <cell r="G17">
            <v>-2.7</v>
          </cell>
        </row>
        <row r="18">
          <cell r="G18">
            <v>18.3</v>
          </cell>
        </row>
        <row r="19">
          <cell r="G19">
            <v>31.5</v>
          </cell>
        </row>
        <row r="22">
          <cell r="G22">
            <v>10.1</v>
          </cell>
        </row>
        <row r="23">
          <cell r="G23">
            <v>-13.2</v>
          </cell>
        </row>
        <row r="24">
          <cell r="G24">
            <v>8.7</v>
          </cell>
        </row>
        <row r="25">
          <cell r="G25">
            <v>19.5</v>
          </cell>
        </row>
        <row r="26">
          <cell r="G26">
            <v>-2.4761819162322496</v>
          </cell>
        </row>
        <row r="27">
          <cell r="G27">
            <v>-2</v>
          </cell>
        </row>
        <row r="28">
          <cell r="G28">
            <v>18.00604854971833</v>
          </cell>
        </row>
        <row r="29">
          <cell r="G29">
            <v>-21.411346899572564</v>
          </cell>
        </row>
        <row r="30">
          <cell r="G30">
            <v>11.5</v>
          </cell>
        </row>
        <row r="31">
          <cell r="G31">
            <v>-27.93183363270873</v>
          </cell>
        </row>
        <row r="32">
          <cell r="G32">
            <v>16.7</v>
          </cell>
        </row>
        <row r="33">
          <cell r="G33">
            <v>26.5</v>
          </cell>
        </row>
        <row r="34">
          <cell r="G34">
            <v>8.3</v>
          </cell>
        </row>
        <row r="38">
          <cell r="G38">
            <v>9</v>
          </cell>
        </row>
        <row r="39">
          <cell r="G39">
            <v>-19.9</v>
          </cell>
        </row>
        <row r="40">
          <cell r="G40">
            <v>3.5</v>
          </cell>
        </row>
        <row r="41">
          <cell r="G41">
            <v>10.7</v>
          </cell>
        </row>
        <row r="42">
          <cell r="G42">
            <v>17.2</v>
          </cell>
        </row>
        <row r="43">
          <cell r="G43">
            <v>33.3</v>
          </cell>
        </row>
        <row r="44">
          <cell r="G44">
            <v>7.9</v>
          </cell>
        </row>
        <row r="45">
          <cell r="G45">
            <v>20.8</v>
          </cell>
        </row>
        <row r="46">
          <cell r="G46">
            <v>22.9</v>
          </cell>
        </row>
        <row r="47">
          <cell r="G47">
            <v>-2</v>
          </cell>
        </row>
        <row r="48">
          <cell r="G48">
            <v>6.2</v>
          </cell>
        </row>
        <row r="52">
          <cell r="G52">
            <v>5.2</v>
          </cell>
        </row>
        <row r="53">
          <cell r="G53">
            <v>17.6</v>
          </cell>
        </row>
        <row r="54">
          <cell r="G54">
            <v>-12.3</v>
          </cell>
        </row>
        <row r="55">
          <cell r="G55">
            <v>8.9</v>
          </cell>
        </row>
        <row r="56">
          <cell r="G56">
            <v>5.1</v>
          </cell>
        </row>
        <row r="57">
          <cell r="G57">
            <v>9.4</v>
          </cell>
        </row>
        <row r="58">
          <cell r="G58">
            <v>13.6</v>
          </cell>
        </row>
        <row r="59">
          <cell r="G59">
            <v>7.7</v>
          </cell>
        </row>
        <row r="60">
          <cell r="G60">
            <v>16.4</v>
          </cell>
        </row>
        <row r="61">
          <cell r="G61">
            <v>4.5</v>
          </cell>
        </row>
        <row r="62">
          <cell r="G62">
            <v>30.3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1">
          <cell r="B21">
            <v>3994686.377610913</v>
          </cell>
          <cell r="D21">
            <v>26.45925088974126</v>
          </cell>
        </row>
        <row r="23">
          <cell r="B23">
            <v>3471031.2640834013</v>
          </cell>
          <cell r="D23">
            <v>27.2</v>
          </cell>
        </row>
        <row r="24">
          <cell r="B24">
            <v>523655.1135275117</v>
          </cell>
          <cell r="D24">
            <v>21.75923720438729</v>
          </cell>
        </row>
        <row r="26">
          <cell r="B26">
            <v>3566624.3013778073</v>
          </cell>
          <cell r="D26">
            <v>23</v>
          </cell>
        </row>
        <row r="27">
          <cell r="B27">
            <v>428062.07623310573</v>
          </cell>
          <cell r="D27">
            <v>65.1615203799715</v>
          </cell>
        </row>
        <row r="31">
          <cell r="B31">
            <v>984097.6</v>
          </cell>
          <cell r="C31">
            <v>29.2</v>
          </cell>
        </row>
        <row r="33">
          <cell r="B33">
            <v>105489.3</v>
          </cell>
          <cell r="C33">
            <v>19</v>
          </cell>
        </row>
        <row r="34">
          <cell r="B34">
            <v>9758.8</v>
          </cell>
          <cell r="C34">
            <v>18</v>
          </cell>
        </row>
        <row r="35">
          <cell r="B35">
            <v>20440.1</v>
          </cell>
          <cell r="C35">
            <v>26.2</v>
          </cell>
        </row>
        <row r="36">
          <cell r="B36">
            <v>71462.4</v>
          </cell>
          <cell r="C36">
            <v>29.2</v>
          </cell>
        </row>
        <row r="37">
          <cell r="B37">
            <v>5143.8</v>
          </cell>
          <cell r="C37">
            <v>14.5</v>
          </cell>
        </row>
        <row r="38">
          <cell r="B38">
            <v>19017.4</v>
          </cell>
          <cell r="C38">
            <v>43.9</v>
          </cell>
        </row>
        <row r="39">
          <cell r="B39">
            <v>40495.6</v>
          </cell>
          <cell r="C39">
            <v>23.7</v>
          </cell>
        </row>
        <row r="40">
          <cell r="B40">
            <v>16754.8</v>
          </cell>
          <cell r="C40">
            <v>12.9</v>
          </cell>
        </row>
        <row r="41">
          <cell r="B41">
            <v>4393.3</v>
          </cell>
          <cell r="C41">
            <v>10.6</v>
          </cell>
        </row>
        <row r="42">
          <cell r="B42">
            <v>2117.3</v>
          </cell>
          <cell r="C42">
            <v>26.1</v>
          </cell>
        </row>
        <row r="43">
          <cell r="B43">
            <v>188.2</v>
          </cell>
          <cell r="C43">
            <v>33.6</v>
          </cell>
        </row>
        <row r="44">
          <cell r="B44">
            <v>50087.2</v>
          </cell>
          <cell r="C44">
            <v>25.4</v>
          </cell>
        </row>
        <row r="45">
          <cell r="B45">
            <v>41047.7</v>
          </cell>
          <cell r="C45">
            <v>7.5</v>
          </cell>
        </row>
        <row r="46">
          <cell r="B46">
            <v>16802.7</v>
          </cell>
          <cell r="C46">
            <v>32</v>
          </cell>
        </row>
        <row r="47">
          <cell r="B47">
            <v>14690.2</v>
          </cell>
          <cell r="C47">
            <v>19.7</v>
          </cell>
        </row>
        <row r="48">
          <cell r="B48">
            <v>12384.2</v>
          </cell>
          <cell r="C48">
            <v>19.8</v>
          </cell>
        </row>
        <row r="49">
          <cell r="B49">
            <v>3520.8</v>
          </cell>
          <cell r="C49">
            <v>13.1</v>
          </cell>
        </row>
        <row r="50">
          <cell r="B50">
            <v>189735</v>
          </cell>
          <cell r="C50">
            <v>20.5</v>
          </cell>
        </row>
        <row r="51">
          <cell r="B51">
            <v>35224.5</v>
          </cell>
          <cell r="C51">
            <v>22.2</v>
          </cell>
        </row>
        <row r="52">
          <cell r="B52">
            <v>12015.2</v>
          </cell>
          <cell r="C52">
            <v>9.5</v>
          </cell>
        </row>
        <row r="53">
          <cell r="B53">
            <v>291323.3</v>
          </cell>
          <cell r="C53">
            <v>53.9</v>
          </cell>
        </row>
        <row r="54">
          <cell r="B54">
            <v>4031.7</v>
          </cell>
          <cell r="C54">
            <v>9.8</v>
          </cell>
        </row>
        <row r="55">
          <cell r="B55">
            <v>17974.1</v>
          </cell>
          <cell r="C55">
            <v>16.8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408652.3214</v>
          </cell>
          <cell r="D7">
            <v>9.71</v>
          </cell>
          <cell r="E7">
            <v>199473.4277</v>
          </cell>
          <cell r="G7">
            <v>9.86</v>
          </cell>
        </row>
        <row r="8">
          <cell r="B8">
            <v>32060.9925</v>
          </cell>
          <cell r="D8">
            <v>19.282629610796</v>
          </cell>
          <cell r="E8">
            <v>32060.9925</v>
          </cell>
          <cell r="G8">
            <v>19.282629610796</v>
          </cell>
        </row>
        <row r="9">
          <cell r="B9">
            <v>156986.8414</v>
          </cell>
          <cell r="D9">
            <v>-1.39616394429873</v>
          </cell>
          <cell r="E9">
            <v>90014.893</v>
          </cell>
          <cell r="G9">
            <v>-11.3862100277807</v>
          </cell>
        </row>
        <row r="10">
          <cell r="B10">
            <v>14526.3965</v>
          </cell>
          <cell r="D10">
            <v>32.1719139710435</v>
          </cell>
          <cell r="E10">
            <v>8898.5457</v>
          </cell>
          <cell r="G10">
            <v>96.2158571057559</v>
          </cell>
        </row>
        <row r="11">
          <cell r="B11">
            <v>8074.355</v>
          </cell>
          <cell r="D11">
            <v>2.83214059747508</v>
          </cell>
          <cell r="E11">
            <v>1832.4647</v>
          </cell>
          <cell r="G11">
            <v>11.2316644802319</v>
          </cell>
        </row>
        <row r="12">
          <cell r="B12">
            <v>27376.1098</v>
          </cell>
          <cell r="D12">
            <v>14.1046836250266</v>
          </cell>
          <cell r="E12">
            <v>10630.8752</v>
          </cell>
          <cell r="G12">
            <v>34.399068553331</v>
          </cell>
        </row>
        <row r="13">
          <cell r="B13">
            <v>21462.506</v>
          </cell>
          <cell r="D13">
            <v>11.0472718467499</v>
          </cell>
          <cell r="E13">
            <v>5326.9388</v>
          </cell>
          <cell r="G13">
            <v>33.2500621357156</v>
          </cell>
        </row>
        <row r="14">
          <cell r="B14">
            <v>28779.08</v>
          </cell>
          <cell r="D14">
            <v>6.44499558265038</v>
          </cell>
          <cell r="E14">
            <v>5671.8988</v>
          </cell>
          <cell r="G14">
            <v>13.4193412022405</v>
          </cell>
        </row>
        <row r="15">
          <cell r="B15">
            <v>47871.1674</v>
          </cell>
          <cell r="D15">
            <v>10.6803383153014</v>
          </cell>
          <cell r="E15">
            <v>16118.542</v>
          </cell>
          <cell r="G15">
            <v>18.8903152017931</v>
          </cell>
        </row>
        <row r="16">
          <cell r="B16">
            <v>34040.9036</v>
          </cell>
          <cell r="D16">
            <v>16.2478551576513</v>
          </cell>
          <cell r="E16">
            <v>11593.7217</v>
          </cell>
          <cell r="G16">
            <v>47.5322012919443</v>
          </cell>
        </row>
        <row r="17">
          <cell r="B17">
            <v>23847.77</v>
          </cell>
          <cell r="D17">
            <v>15.5302369691022</v>
          </cell>
          <cell r="E17">
            <v>10570.9837</v>
          </cell>
          <cell r="G17">
            <v>38.7554089228358</v>
          </cell>
        </row>
        <row r="18">
          <cell r="B18">
            <v>4425.1012</v>
          </cell>
          <cell r="D18">
            <v>10.4755129323173</v>
          </cell>
          <cell r="E18">
            <v>1322.1466</v>
          </cell>
          <cell r="G18">
            <v>34.865288901542</v>
          </cell>
        </row>
        <row r="19">
          <cell r="B19">
            <v>9201.098</v>
          </cell>
          <cell r="E19">
            <v>5431.425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15.5</v>
          </cell>
        </row>
        <row r="7">
          <cell r="E7" t="str">
            <v>  </v>
          </cell>
        </row>
        <row r="8">
          <cell r="E8">
            <v>-27.2</v>
          </cell>
        </row>
        <row r="9">
          <cell r="E9">
            <v>37.7</v>
          </cell>
        </row>
        <row r="10">
          <cell r="E10">
            <v>24.8</v>
          </cell>
        </row>
        <row r="11">
          <cell r="E11" t="str">
            <v>  </v>
          </cell>
        </row>
        <row r="12">
          <cell r="E12">
            <v>83.1</v>
          </cell>
        </row>
        <row r="13">
          <cell r="E13">
            <v>14.1</v>
          </cell>
        </row>
        <row r="14">
          <cell r="E14" t="str">
            <v>  </v>
          </cell>
        </row>
        <row r="15">
          <cell r="E15">
            <v>41.8</v>
          </cell>
        </row>
        <row r="16">
          <cell r="E16">
            <v>19.3</v>
          </cell>
        </row>
        <row r="17">
          <cell r="E17">
            <v>10.6</v>
          </cell>
        </row>
        <row r="18">
          <cell r="E18" t="str">
            <v>  </v>
          </cell>
        </row>
        <row r="19">
          <cell r="E19">
            <v>10.1</v>
          </cell>
        </row>
        <row r="20">
          <cell r="E20">
            <v>18.9</v>
          </cell>
        </row>
        <row r="21">
          <cell r="E21">
            <v>-82.5</v>
          </cell>
        </row>
        <row r="22">
          <cell r="E22">
            <v>11.7</v>
          </cell>
        </row>
        <row r="23">
          <cell r="E23">
            <v>28.5</v>
          </cell>
        </row>
        <row r="26">
          <cell r="E26">
            <v>-41.5</v>
          </cell>
        </row>
        <row r="27">
          <cell r="E27">
            <v>10.7</v>
          </cell>
        </row>
        <row r="28">
          <cell r="E28">
            <v>1.9</v>
          </cell>
        </row>
        <row r="29">
          <cell r="E29">
            <v>36</v>
          </cell>
        </row>
        <row r="30">
          <cell r="E30" t="str">
            <v>  </v>
          </cell>
        </row>
        <row r="31">
          <cell r="E31">
            <v>9.7</v>
          </cell>
        </row>
        <row r="32">
          <cell r="E32">
            <v>97.3</v>
          </cell>
        </row>
        <row r="33">
          <cell r="E33">
            <v>-4.9</v>
          </cell>
        </row>
        <row r="34">
          <cell r="E34">
            <v>77.9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2月"/>
      <sheetName val="1-3月"/>
      <sheetName val="1-4月 "/>
      <sheetName val="1-5月"/>
      <sheetName val="1-6月"/>
      <sheetName val="1-7月"/>
      <sheetName val="1-8月"/>
      <sheetName val="1-9月"/>
      <sheetName val="1-10月"/>
      <sheetName val="1-11月"/>
      <sheetName val="1-12月"/>
    </sheetNames>
    <sheetDataSet>
      <sheetData sheetId="1">
        <row r="4">
          <cell r="D4">
            <v>15.5</v>
          </cell>
        </row>
        <row r="5">
          <cell r="D5">
            <v>19.8</v>
          </cell>
        </row>
        <row r="6">
          <cell r="D6">
            <v>26.48231773503889</v>
          </cell>
        </row>
        <row r="7">
          <cell r="D7">
            <v>0.7</v>
          </cell>
        </row>
        <row r="8">
          <cell r="D8">
            <v>25.369828123528663</v>
          </cell>
        </row>
        <row r="9">
          <cell r="D9">
            <v>26.186970923813007</v>
          </cell>
        </row>
        <row r="10">
          <cell r="D10">
            <v>19.8</v>
          </cell>
        </row>
        <row r="11">
          <cell r="D11">
            <v>19.2</v>
          </cell>
        </row>
        <row r="12">
          <cell r="D12">
            <v>19.9</v>
          </cell>
        </row>
        <row r="13">
          <cell r="D13">
            <v>16.47179135831702</v>
          </cell>
        </row>
        <row r="14">
          <cell r="D14">
            <v>25.300892838646888</v>
          </cell>
        </row>
        <row r="15">
          <cell r="D15">
            <v>5.508895233064948</v>
          </cell>
        </row>
        <row r="16">
          <cell r="D16">
            <v>20.161555193376685</v>
          </cell>
        </row>
        <row r="17">
          <cell r="D17">
            <v>13.634254429264118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PI（1） "/>
    </sheetNames>
    <sheetDataSet>
      <sheetData sheetId="0">
        <row r="9">
          <cell r="B9">
            <v>99.40935852</v>
          </cell>
          <cell r="C9">
            <v>99.86379735</v>
          </cell>
          <cell r="D9">
            <v>99.65532438</v>
          </cell>
        </row>
        <row r="10">
          <cell r="B10">
            <v>97.21309846</v>
          </cell>
          <cell r="C10">
            <v>99.08239439</v>
          </cell>
          <cell r="D10">
            <v>100.55198281</v>
          </cell>
        </row>
        <row r="18">
          <cell r="B18">
            <v>100</v>
          </cell>
          <cell r="C18">
            <v>99.52525835</v>
          </cell>
          <cell r="D18">
            <v>99.60509311</v>
          </cell>
        </row>
        <row r="19">
          <cell r="B19">
            <v>100</v>
          </cell>
          <cell r="C19">
            <v>97.76675801</v>
          </cell>
          <cell r="D19">
            <v>97.30966895</v>
          </cell>
        </row>
        <row r="20">
          <cell r="B20">
            <v>100.0012159</v>
          </cell>
          <cell r="C20">
            <v>100.18695988</v>
          </cell>
          <cell r="D20">
            <v>100.09364075</v>
          </cell>
        </row>
        <row r="21">
          <cell r="B21">
            <v>101.69388292</v>
          </cell>
          <cell r="C21">
            <v>103.41504596</v>
          </cell>
          <cell r="D21">
            <v>99.22756105</v>
          </cell>
        </row>
        <row r="22">
          <cell r="B22">
            <v>100.06843934</v>
          </cell>
          <cell r="C22">
            <v>100.04813581</v>
          </cell>
          <cell r="D22">
            <v>100.02384397</v>
          </cell>
        </row>
        <row r="23">
          <cell r="B23">
            <v>100.35520664</v>
          </cell>
          <cell r="C23">
            <v>104.19100416</v>
          </cell>
          <cell r="D23">
            <v>103.97044004</v>
          </cell>
        </row>
        <row r="24">
          <cell r="B24">
            <v>99.20401486</v>
          </cell>
          <cell r="C24">
            <v>97.76244266</v>
          </cell>
          <cell r="D24">
            <v>98.39100281</v>
          </cell>
        </row>
        <row r="25">
          <cell r="B25">
            <v>99.71974111</v>
          </cell>
          <cell r="C25">
            <v>100.78614022</v>
          </cell>
          <cell r="D25">
            <v>100.03420143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14411</v>
          </cell>
          <cell r="G3">
            <v>1.3489812550937246</v>
          </cell>
        </row>
        <row r="4">
          <cell r="E4">
            <v>3416</v>
          </cell>
          <cell r="G4">
            <v>0.6360153256704981</v>
          </cell>
        </row>
        <row r="5">
          <cell r="E5">
            <v>5</v>
          </cell>
        </row>
        <row r="6">
          <cell r="E6">
            <v>10990</v>
          </cell>
          <cell r="G6">
            <v>1.7155917963923895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5" sqref="E5"/>
    </sheetView>
  </sheetViews>
  <sheetFormatPr defaultColWidth="8.00390625" defaultRowHeight="14.25"/>
  <cols>
    <col min="1" max="1" width="20.875" style="255" bestFit="1" customWidth="1"/>
    <col min="2" max="2" width="8.00390625" style="255" customWidth="1"/>
    <col min="3" max="3" width="12.00390625" style="255" customWidth="1"/>
    <col min="4" max="4" width="17.625" style="255" customWidth="1"/>
    <col min="5" max="5" width="17.00390625" style="255" customWidth="1"/>
    <col min="6" max="7" width="8.00390625" style="22" customWidth="1"/>
    <col min="8" max="11" width="7.375" style="22" customWidth="1"/>
    <col min="12" max="16384" width="8.00390625" style="22" customWidth="1"/>
  </cols>
  <sheetData>
    <row r="1" spans="1:5" ht="35.25" customHeight="1">
      <c r="A1" s="308" t="s">
        <v>305</v>
      </c>
      <c r="B1" s="308"/>
      <c r="C1" s="308"/>
      <c r="D1" s="308"/>
      <c r="E1" s="308"/>
    </row>
    <row r="2" spans="1:5" ht="35.25" customHeight="1">
      <c r="A2" s="47"/>
      <c r="B2" s="47"/>
      <c r="C2" s="47"/>
      <c r="D2" s="47"/>
      <c r="E2" s="47"/>
    </row>
    <row r="3" spans="1:5" ht="35.25" customHeight="1">
      <c r="A3" s="48" t="s">
        <v>0</v>
      </c>
      <c r="B3" s="49" t="s">
        <v>1</v>
      </c>
      <c r="C3" s="87" t="s">
        <v>306</v>
      </c>
      <c r="D3" s="49" t="s">
        <v>2</v>
      </c>
      <c r="E3" s="50" t="s">
        <v>3</v>
      </c>
    </row>
    <row r="4" spans="1:5" ht="35.25" customHeight="1">
      <c r="A4" s="48" t="s">
        <v>4</v>
      </c>
      <c r="B4" s="49" t="s">
        <v>5</v>
      </c>
      <c r="C4" s="245" t="s">
        <v>307</v>
      </c>
      <c r="D4" s="51" t="s">
        <v>308</v>
      </c>
      <c r="E4" s="54" t="s">
        <v>309</v>
      </c>
    </row>
    <row r="5" spans="1:5" ht="35.25" customHeight="1">
      <c r="A5" s="48" t="s">
        <v>6</v>
      </c>
      <c r="B5" s="49" t="s">
        <v>5</v>
      </c>
      <c r="C5" s="246"/>
      <c r="D5" s="247"/>
      <c r="E5" s="247" t="s">
        <v>309</v>
      </c>
    </row>
    <row r="6" spans="1:5" ht="35.25" customHeight="1">
      <c r="A6" s="48" t="s">
        <v>7</v>
      </c>
      <c r="B6" s="49" t="s">
        <v>5</v>
      </c>
      <c r="C6" s="246"/>
      <c r="D6" s="248"/>
      <c r="E6" s="247">
        <v>0.095</v>
      </c>
    </row>
    <row r="7" spans="1:5" ht="35.25" customHeight="1">
      <c r="A7" s="48" t="s">
        <v>8</v>
      </c>
      <c r="B7" s="49" t="s">
        <v>5</v>
      </c>
      <c r="C7" s="246"/>
      <c r="D7" s="248"/>
      <c r="E7" s="247">
        <v>0.09</v>
      </c>
    </row>
    <row r="8" spans="1:5" ht="35.25" customHeight="1">
      <c r="A8" s="48" t="s">
        <v>9</v>
      </c>
      <c r="B8" s="49" t="s">
        <v>5</v>
      </c>
      <c r="C8" s="167" t="s">
        <v>310</v>
      </c>
      <c r="D8" s="248"/>
      <c r="E8" s="249"/>
    </row>
    <row r="9" spans="1:5" ht="35.25" customHeight="1">
      <c r="A9" s="48" t="s">
        <v>10</v>
      </c>
      <c r="B9" s="49" t="s">
        <v>5</v>
      </c>
      <c r="C9" s="248" t="s">
        <v>311</v>
      </c>
      <c r="D9" s="248" t="s">
        <v>311</v>
      </c>
      <c r="E9" s="248" t="s">
        <v>312</v>
      </c>
    </row>
    <row r="10" spans="1:5" ht="35.25" customHeight="1">
      <c r="A10" s="228" t="s">
        <v>313</v>
      </c>
      <c r="B10" s="49" t="s">
        <v>5</v>
      </c>
      <c r="C10" s="246"/>
      <c r="D10" s="249" t="s">
        <v>314</v>
      </c>
      <c r="E10" s="249">
        <v>0.04</v>
      </c>
    </row>
    <row r="11" spans="1:5" ht="35.25" customHeight="1">
      <c r="A11" s="48" t="s">
        <v>11</v>
      </c>
      <c r="B11" s="49" t="s">
        <v>5</v>
      </c>
      <c r="C11" s="250" t="s">
        <v>315</v>
      </c>
      <c r="D11" s="250" t="s">
        <v>315</v>
      </c>
      <c r="E11" s="251" t="s">
        <v>316</v>
      </c>
    </row>
    <row r="12" spans="1:5" ht="35.25" customHeight="1">
      <c r="A12" s="53" t="s">
        <v>317</v>
      </c>
      <c r="B12" s="87" t="s">
        <v>318</v>
      </c>
      <c r="C12" s="250" t="s">
        <v>319</v>
      </c>
      <c r="D12" s="250">
        <v>70</v>
      </c>
      <c r="E12" s="252"/>
    </row>
    <row r="13" spans="1:5" ht="35.25" customHeight="1">
      <c r="A13" s="228" t="s">
        <v>320</v>
      </c>
      <c r="B13" s="49" t="s">
        <v>5</v>
      </c>
      <c r="C13" s="246" t="s">
        <v>321</v>
      </c>
      <c r="D13" s="246" t="s">
        <v>321</v>
      </c>
      <c r="E13" s="248"/>
    </row>
    <row r="14" spans="1:5" ht="35.25" customHeight="1">
      <c r="A14" s="48" t="s">
        <v>12</v>
      </c>
      <c r="B14" s="49" t="s">
        <v>5</v>
      </c>
      <c r="C14" s="253" t="s">
        <v>322</v>
      </c>
      <c r="D14" s="52"/>
      <c r="E14" s="254" t="s">
        <v>323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D1"/>
    </sheetView>
  </sheetViews>
  <sheetFormatPr defaultColWidth="8.00390625" defaultRowHeight="14.25"/>
  <cols>
    <col min="1" max="1" width="25.50390625" style="104" customWidth="1"/>
    <col min="2" max="2" width="12.75390625" style="167" customWidth="1"/>
    <col min="3" max="3" width="16.75390625" style="104" customWidth="1"/>
    <col min="4" max="4" width="13.625" style="104" customWidth="1"/>
    <col min="5" max="5" width="9.125" style="104" customWidth="1"/>
    <col min="6" max="6" width="8.125" style="104" customWidth="1"/>
    <col min="7" max="16384" width="8.00390625" style="104" customWidth="1"/>
  </cols>
  <sheetData>
    <row r="1" spans="1:6" ht="24.75">
      <c r="A1" s="313" t="s">
        <v>118</v>
      </c>
      <c r="B1" s="313"/>
      <c r="C1" s="313"/>
      <c r="D1" s="313"/>
      <c r="E1" s="156"/>
      <c r="F1" s="156"/>
    </row>
    <row r="2" spans="1:4" ht="17.25">
      <c r="A2" s="24"/>
      <c r="B2" s="14"/>
      <c r="C2" s="24"/>
      <c r="D2" s="157"/>
    </row>
    <row r="3" spans="1:4" ht="36.75" customHeight="1">
      <c r="A3" s="26" t="s">
        <v>283</v>
      </c>
      <c r="B3" s="149" t="s">
        <v>90</v>
      </c>
      <c r="C3" s="158" t="s">
        <v>119</v>
      </c>
      <c r="D3" s="231" t="s">
        <v>77</v>
      </c>
    </row>
    <row r="4" spans="1:4" s="1" customFormat="1" ht="28.5" customHeight="1">
      <c r="A4" s="159" t="s">
        <v>120</v>
      </c>
      <c r="B4" s="160" t="s">
        <v>15</v>
      </c>
      <c r="C4" s="232">
        <f>'[10]1、X40039_2021年3月'!$C5/10000</f>
        <v>46.7792</v>
      </c>
      <c r="D4" s="161">
        <f>'[10]1、X40039_2021年3月'!$E5</f>
        <v>36</v>
      </c>
    </row>
    <row r="5" spans="1:7" ht="28.5" customHeight="1">
      <c r="A5" s="110" t="s">
        <v>121</v>
      </c>
      <c r="B5" s="162" t="s">
        <v>15</v>
      </c>
      <c r="C5" s="232">
        <f>'[10]1、X40039_2021年3月'!$C6/10000</f>
        <v>36.5116</v>
      </c>
      <c r="D5" s="161">
        <f>'[10]1、X40039_2021年3月'!$E6</f>
        <v>36.11</v>
      </c>
      <c r="F5" s="1"/>
      <c r="G5" s="1"/>
    </row>
    <row r="6" spans="1:7" ht="28.5" customHeight="1">
      <c r="A6" s="110" t="s">
        <v>122</v>
      </c>
      <c r="B6" s="163" t="s">
        <v>15</v>
      </c>
      <c r="C6" s="232">
        <f>'[10]1、X40039_2021年3月'!$C7/10000</f>
        <v>6.4386</v>
      </c>
      <c r="D6" s="161">
        <f>'[10]1、X40039_2021年3月'!$E7</f>
        <v>87.69</v>
      </c>
      <c r="F6" s="1"/>
      <c r="G6" s="1"/>
    </row>
    <row r="7" spans="1:4" s="1" customFormat="1" ht="28.5" customHeight="1">
      <c r="A7" s="164" t="s">
        <v>23</v>
      </c>
      <c r="B7" s="165" t="s">
        <v>24</v>
      </c>
      <c r="C7" s="232">
        <f>'[10]1、X40039_2021年3月'!$C8/10000</f>
        <v>94.1</v>
      </c>
      <c r="D7" s="161">
        <f>'[10]1、X40039_2021年3月'!$E8</f>
        <v>58.86</v>
      </c>
    </row>
    <row r="8" spans="1:7" ht="28.5" customHeight="1">
      <c r="A8" s="110" t="s">
        <v>121</v>
      </c>
      <c r="B8" s="163" t="s">
        <v>24</v>
      </c>
      <c r="C8" s="232">
        <f>'[10]1、X40039_2021年3月'!$C9/10000</f>
        <v>86.2525</v>
      </c>
      <c r="D8" s="161">
        <f>'[10]1、X40039_2021年3月'!$E9</f>
        <v>54.25</v>
      </c>
      <c r="F8" s="1"/>
      <c r="G8" s="1"/>
    </row>
    <row r="9" spans="1:7" ht="28.5" customHeight="1">
      <c r="A9" s="164" t="s">
        <v>25</v>
      </c>
      <c r="B9" s="165" t="s">
        <v>15</v>
      </c>
      <c r="C9" s="232">
        <f>'[10]1、X40039_2021年3月'!$C10/10000</f>
        <v>57.0753</v>
      </c>
      <c r="D9" s="161">
        <f>'[10]1、X40039_2021年3月'!$E10</f>
        <v>62.17</v>
      </c>
      <c r="F9" s="1"/>
      <c r="G9" s="1"/>
    </row>
    <row r="10" spans="1:4" s="1" customFormat="1" ht="28.5" customHeight="1">
      <c r="A10" s="110" t="s">
        <v>121</v>
      </c>
      <c r="B10" s="163" t="s">
        <v>15</v>
      </c>
      <c r="C10" s="232">
        <f>'[10]1、X40039_2021年3月'!$C11/10000</f>
        <v>52.2123</v>
      </c>
      <c r="D10" s="161">
        <f>'[10]1、X40039_2021年3月'!$E11</f>
        <v>59.24</v>
      </c>
    </row>
    <row r="11" spans="1:8" ht="28.5" customHeight="1">
      <c r="A11" s="164" t="s">
        <v>123</v>
      </c>
      <c r="B11" s="165" t="s">
        <v>24</v>
      </c>
      <c r="C11" s="232">
        <f>'[10]1、X40039_2021年3月'!$C12/10000</f>
        <v>2355.592</v>
      </c>
      <c r="D11" s="161">
        <f>'[10]1、X40039_2021年3月'!$E12</f>
        <v>8.67</v>
      </c>
      <c r="F11" s="1"/>
      <c r="G11" s="1"/>
      <c r="H11" s="1"/>
    </row>
    <row r="12" spans="1:8" ht="28.5" customHeight="1">
      <c r="A12" s="110" t="s">
        <v>121</v>
      </c>
      <c r="B12" s="163" t="s">
        <v>24</v>
      </c>
      <c r="C12" s="232">
        <f>'[10]1、X40039_2021年3月'!$C13/10000</f>
        <v>1799.2097</v>
      </c>
      <c r="D12" s="161">
        <f>'[10]1、X40039_2021年3月'!$E13</f>
        <v>8.07</v>
      </c>
      <c r="F12" s="1"/>
      <c r="G12" s="1"/>
      <c r="H12" s="1"/>
    </row>
    <row r="13" spans="1:4" s="1" customFormat="1" ht="28.5" customHeight="1">
      <c r="A13" s="164" t="s">
        <v>124</v>
      </c>
      <c r="B13" s="165" t="s">
        <v>24</v>
      </c>
      <c r="C13" s="232">
        <f>'[10]1、X40039_2021年3月'!$C14/10000</f>
        <v>72.3873</v>
      </c>
      <c r="D13" s="161">
        <f>'[10]1、X40039_2021年3月'!$E14</f>
        <v>-27.89</v>
      </c>
    </row>
    <row r="14" spans="1:8" ht="28.5" customHeight="1">
      <c r="A14" s="110" t="s">
        <v>121</v>
      </c>
      <c r="B14" s="163" t="s">
        <v>24</v>
      </c>
      <c r="C14" s="232">
        <f>'[10]1、X40039_2021年3月'!$C15/10000</f>
        <v>61.6383</v>
      </c>
      <c r="D14" s="161">
        <f>'[10]1、X40039_2021年3月'!$E15</f>
        <v>-23.81</v>
      </c>
      <c r="F14" s="1"/>
      <c r="G14" s="1"/>
      <c r="H14" s="1"/>
    </row>
    <row r="15" spans="1:8" ht="28.5" customHeight="1">
      <c r="A15" s="164" t="s">
        <v>125</v>
      </c>
      <c r="B15" s="165" t="s">
        <v>24</v>
      </c>
      <c r="C15" s="232">
        <f>'[10]1、X40039_2021年3月'!$C16/10000</f>
        <v>46.03</v>
      </c>
      <c r="D15" s="161">
        <f>'[10]1、X40039_2021年3月'!$E16</f>
        <v>-6.65</v>
      </c>
      <c r="F15" s="1"/>
      <c r="G15" s="1"/>
      <c r="H15" s="1"/>
    </row>
    <row r="16" spans="1:7" ht="28.5" customHeight="1">
      <c r="A16" s="110" t="s">
        <v>121</v>
      </c>
      <c r="B16" s="163" t="s">
        <v>24</v>
      </c>
      <c r="C16" s="232">
        <f>'[10]1、X40039_2021年3月'!$C17/10000</f>
        <v>33.2715</v>
      </c>
      <c r="D16" s="161">
        <f>'[10]1、X40039_2021年3月'!$E17</f>
        <v>-9.09</v>
      </c>
      <c r="F16" s="1"/>
      <c r="G16" s="1"/>
    </row>
    <row r="17" spans="1:7" ht="28.5" customHeight="1">
      <c r="A17" s="164" t="s">
        <v>126</v>
      </c>
      <c r="B17" s="165" t="s">
        <v>24</v>
      </c>
      <c r="C17" s="232">
        <f>'[10]1、X40039_2021年3月'!$C22/10000</f>
        <v>87.4734</v>
      </c>
      <c r="D17" s="161">
        <f>'[10]1、X40039_2021年3月'!$E22</f>
        <v>-17.89</v>
      </c>
      <c r="F17" s="1"/>
      <c r="G17" s="1"/>
    </row>
    <row r="18" spans="1:7" ht="28.5" customHeight="1">
      <c r="A18" s="112" t="s">
        <v>121</v>
      </c>
      <c r="B18" s="166" t="s">
        <v>24</v>
      </c>
      <c r="C18" s="233">
        <f>'[10]1、X40039_2021年3月'!$C23/10000</f>
        <v>41.5722</v>
      </c>
      <c r="D18" s="256">
        <f>'[10]1、X40039_2021年3月'!$E23</f>
        <v>-27.49</v>
      </c>
      <c r="F18" s="1"/>
      <c r="G18" s="1"/>
    </row>
    <row r="19" spans="1:4" ht="17.25">
      <c r="A19" s="24"/>
      <c r="B19" s="14"/>
      <c r="C19" s="24"/>
      <c r="D19" s="24"/>
    </row>
    <row r="20" spans="1:4" ht="17.25">
      <c r="A20" s="24"/>
      <c r="B20" s="14"/>
      <c r="C20" s="24"/>
      <c r="D20" s="24"/>
    </row>
    <row r="21" spans="1:4" ht="17.25">
      <c r="A21" s="24"/>
      <c r="B21" s="14"/>
      <c r="C21" s="24"/>
      <c r="D21" s="24"/>
    </row>
    <row r="22" spans="1:4" ht="17.25">
      <c r="A22" s="24"/>
      <c r="B22" s="14"/>
      <c r="C22" s="24"/>
      <c r="D22" s="24"/>
    </row>
    <row r="23" spans="1:4" ht="17.25">
      <c r="A23" s="24"/>
      <c r="B23" s="14"/>
      <c r="C23" s="24"/>
      <c r="D23" s="24"/>
    </row>
    <row r="24" spans="1:4" ht="17.25">
      <c r="A24" s="24"/>
      <c r="B24" s="14"/>
      <c r="C24" s="24"/>
      <c r="D24" s="24"/>
    </row>
    <row r="25" spans="1:4" ht="17.25">
      <c r="A25" s="24"/>
      <c r="B25" s="14"/>
      <c r="C25" s="24"/>
      <c r="D25" s="24"/>
    </row>
    <row r="26" spans="1:4" ht="17.25">
      <c r="A26" s="24"/>
      <c r="B26" s="14"/>
      <c r="C26" s="24"/>
      <c r="D26" s="24"/>
    </row>
    <row r="27" spans="1:4" ht="17.25">
      <c r="A27" s="24"/>
      <c r="B27" s="14"/>
      <c r="C27" s="24"/>
      <c r="D27" s="24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D9" sqref="D9"/>
    </sheetView>
  </sheetViews>
  <sheetFormatPr defaultColWidth="8.00390625" defaultRowHeight="14.25"/>
  <cols>
    <col min="1" max="1" width="26.875" style="104" customWidth="1"/>
    <col min="2" max="2" width="12.125" style="104" customWidth="1"/>
    <col min="3" max="3" width="15.125" style="104" customWidth="1"/>
    <col min="4" max="4" width="11.50390625" style="104" customWidth="1"/>
    <col min="5" max="16384" width="8.00390625" style="104" customWidth="1"/>
  </cols>
  <sheetData>
    <row r="1" spans="1:4" ht="19.5" customHeight="1">
      <c r="A1" s="323" t="s">
        <v>127</v>
      </c>
      <c r="B1" s="323"/>
      <c r="C1" s="324"/>
      <c r="D1" s="324"/>
    </row>
    <row r="2" spans="1:4" ht="15.75">
      <c r="A2" s="168"/>
      <c r="B2" s="168"/>
      <c r="C2" s="168"/>
      <c r="D2" s="168"/>
    </row>
    <row r="3" spans="1:4" ht="17.25">
      <c r="A3" s="325"/>
      <c r="B3" s="325"/>
      <c r="C3" s="325"/>
      <c r="D3" s="169"/>
    </row>
    <row r="4" spans="1:4" ht="24" customHeight="1">
      <c r="A4" s="170" t="s">
        <v>282</v>
      </c>
      <c r="B4" s="170" t="s">
        <v>90</v>
      </c>
      <c r="C4" s="171" t="s">
        <v>128</v>
      </c>
      <c r="D4" s="172" t="s">
        <v>129</v>
      </c>
    </row>
    <row r="5" spans="1:4" ht="24.75" customHeight="1">
      <c r="A5" s="173" t="s">
        <v>130</v>
      </c>
      <c r="B5" s="174" t="s">
        <v>15</v>
      </c>
      <c r="C5" s="175">
        <f>'[4]Sheet1'!B21/10000</f>
        <v>399.4686377610913</v>
      </c>
      <c r="D5" s="176">
        <f>ROUND('[4]Sheet1'!D21,1)</f>
        <v>26.5</v>
      </c>
    </row>
    <row r="6" spans="1:4" ht="24.75" customHeight="1">
      <c r="A6" s="177" t="s">
        <v>131</v>
      </c>
      <c r="B6" s="178"/>
      <c r="C6" s="179"/>
      <c r="D6" s="180"/>
    </row>
    <row r="7" spans="1:4" ht="24.75" customHeight="1">
      <c r="A7" s="181" t="s">
        <v>132</v>
      </c>
      <c r="B7" s="178" t="s">
        <v>15</v>
      </c>
      <c r="C7" s="179">
        <f>'[4]Sheet1'!B23/10000</f>
        <v>347.10312640834013</v>
      </c>
      <c r="D7" s="180">
        <f>ROUND('[4]Sheet1'!D23,1)</f>
        <v>27.2</v>
      </c>
    </row>
    <row r="8" spans="1:4" ht="24.75" customHeight="1">
      <c r="A8" s="181" t="s">
        <v>133</v>
      </c>
      <c r="B8" s="178" t="s">
        <v>15</v>
      </c>
      <c r="C8" s="179">
        <f>'[4]Sheet1'!B24/10000</f>
        <v>52.36551135275117</v>
      </c>
      <c r="D8" s="180">
        <f>ROUND('[4]Sheet1'!D24,1)</f>
        <v>21.8</v>
      </c>
    </row>
    <row r="9" spans="1:4" ht="24.75" customHeight="1">
      <c r="A9" s="177" t="s">
        <v>134</v>
      </c>
      <c r="B9" s="178"/>
      <c r="C9" s="179"/>
      <c r="D9" s="180"/>
    </row>
    <row r="10" spans="1:4" ht="24.75" customHeight="1">
      <c r="A10" s="181" t="s">
        <v>135</v>
      </c>
      <c r="B10" s="178" t="s">
        <v>15</v>
      </c>
      <c r="C10" s="179">
        <f>'[4]Sheet1'!B26/10000</f>
        <v>356.66243013778075</v>
      </c>
      <c r="D10" s="180">
        <f>ROUND('[4]Sheet1'!D26,1)</f>
        <v>23</v>
      </c>
    </row>
    <row r="11" spans="1:4" ht="24.75" customHeight="1">
      <c r="A11" s="182" t="s">
        <v>136</v>
      </c>
      <c r="B11" s="183" t="s">
        <v>15</v>
      </c>
      <c r="C11" s="184">
        <f>'[4]Sheet1'!B27/10000</f>
        <v>42.80620762331057</v>
      </c>
      <c r="D11" s="185">
        <f>ROUND('[4]Sheet1'!D27,1)</f>
        <v>65.2</v>
      </c>
    </row>
    <row r="12" spans="1:5" ht="24.75" customHeight="1">
      <c r="A12" s="173" t="s">
        <v>284</v>
      </c>
      <c r="B12" s="178"/>
      <c r="C12" s="186"/>
      <c r="D12" s="187"/>
      <c r="E12" s="130"/>
    </row>
    <row r="13" spans="1:4" ht="24.75" customHeight="1">
      <c r="A13" s="234" t="s">
        <v>297</v>
      </c>
      <c r="B13" s="189" t="s">
        <v>137</v>
      </c>
      <c r="C13" s="190">
        <v>1662.96</v>
      </c>
      <c r="D13" s="191">
        <v>211.09</v>
      </c>
    </row>
    <row r="14" spans="1:4" ht="24.75" customHeight="1">
      <c r="A14" s="234" t="s">
        <v>298</v>
      </c>
      <c r="B14" s="189" t="s">
        <v>332</v>
      </c>
      <c r="C14" s="257">
        <v>11</v>
      </c>
      <c r="D14" s="191">
        <v>-99.95</v>
      </c>
    </row>
    <row r="15" spans="1:4" ht="24.75" customHeight="1">
      <c r="A15" s="234" t="s">
        <v>299</v>
      </c>
      <c r="B15" s="178" t="s">
        <v>15</v>
      </c>
      <c r="C15" s="190">
        <v>166.22</v>
      </c>
      <c r="D15" s="191">
        <v>221.11</v>
      </c>
    </row>
    <row r="16" spans="1:4" ht="24.75" customHeight="1">
      <c r="A16" s="235" t="s">
        <v>300</v>
      </c>
      <c r="B16" s="192" t="s">
        <v>331</v>
      </c>
      <c r="C16" s="193">
        <v>0.22</v>
      </c>
      <c r="D16" s="194">
        <v>-99.98</v>
      </c>
    </row>
    <row r="17" spans="1:4" ht="17.25">
      <c r="A17" s="34" t="s">
        <v>205</v>
      </c>
      <c r="B17" s="34"/>
      <c r="C17" s="35"/>
      <c r="D17" s="35"/>
    </row>
  </sheetData>
  <sheetProtection/>
  <mergeCells count="2">
    <mergeCell ref="A1:D1"/>
    <mergeCell ref="A3:C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B7" sqref="B7"/>
    </sheetView>
  </sheetViews>
  <sheetFormatPr defaultColWidth="8.00390625" defaultRowHeight="14.25"/>
  <cols>
    <col min="1" max="1" width="36.25390625" style="104" customWidth="1"/>
    <col min="2" max="2" width="17.50390625" style="104" customWidth="1"/>
    <col min="3" max="3" width="12.625" style="104" customWidth="1"/>
    <col min="4" max="16384" width="8.00390625" style="104" customWidth="1"/>
  </cols>
  <sheetData>
    <row r="1" spans="1:3" ht="42.75" customHeight="1">
      <c r="A1" s="312" t="s">
        <v>138</v>
      </c>
      <c r="B1" s="312"/>
      <c r="C1" s="312"/>
    </row>
    <row r="2" spans="1:3" ht="6.75" customHeight="1">
      <c r="A2" s="195"/>
      <c r="B2" s="195"/>
      <c r="C2" s="195"/>
    </row>
    <row r="3" spans="1:3" ht="15.75" customHeight="1">
      <c r="A3" s="196"/>
      <c r="B3" s="326"/>
      <c r="C3" s="326"/>
    </row>
    <row r="4" spans="1:3" ht="32.25" customHeight="1">
      <c r="A4" s="197" t="s">
        <v>282</v>
      </c>
      <c r="B4" s="171" t="s">
        <v>139</v>
      </c>
      <c r="C4" s="172" t="s">
        <v>77</v>
      </c>
    </row>
    <row r="5" spans="1:3" ht="17.25">
      <c r="A5" s="198" t="s">
        <v>140</v>
      </c>
      <c r="B5" s="199">
        <f>'[4]Sheet1'!$B31/10000</f>
        <v>98.40975999999999</v>
      </c>
      <c r="C5" s="200">
        <f>ROUND('[4]Sheet1'!$C$31,1)</f>
        <v>29.2</v>
      </c>
    </row>
    <row r="6" spans="1:3" ht="21" customHeight="1">
      <c r="A6" s="198" t="s">
        <v>141</v>
      </c>
      <c r="B6" s="201">
        <f>'[4]Sheet1'!$B33/10000</f>
        <v>10.54893</v>
      </c>
      <c r="C6" s="202">
        <f>ROUND('[4]Sheet1'!$C33,1)</f>
        <v>19</v>
      </c>
    </row>
    <row r="7" spans="1:3" ht="21" customHeight="1">
      <c r="A7" s="198" t="s">
        <v>142</v>
      </c>
      <c r="B7" s="201">
        <f>'[4]Sheet1'!$B34/10000</f>
        <v>0.97588</v>
      </c>
      <c r="C7" s="202">
        <f>ROUND('[4]Sheet1'!$C34,1)</f>
        <v>18</v>
      </c>
    </row>
    <row r="8" spans="1:3" ht="21" customHeight="1">
      <c r="A8" s="198" t="s">
        <v>143</v>
      </c>
      <c r="B8" s="201">
        <f>'[4]Sheet1'!$B35/10000</f>
        <v>2.0440099999999997</v>
      </c>
      <c r="C8" s="202">
        <f>ROUND('[4]Sheet1'!$C35,1)</f>
        <v>26.2</v>
      </c>
    </row>
    <row r="9" spans="1:3" ht="21" customHeight="1">
      <c r="A9" s="198" t="s">
        <v>144</v>
      </c>
      <c r="B9" s="201">
        <f>'[4]Sheet1'!$B36/10000</f>
        <v>7.14624</v>
      </c>
      <c r="C9" s="202">
        <f>ROUND('[4]Sheet1'!$C36,1)</f>
        <v>29.2</v>
      </c>
    </row>
    <row r="10" spans="1:3" ht="21" customHeight="1">
      <c r="A10" s="198" t="s">
        <v>145</v>
      </c>
      <c r="B10" s="201">
        <f>'[4]Sheet1'!$B37/10000</f>
        <v>0.5143800000000001</v>
      </c>
      <c r="C10" s="202">
        <f>ROUND('[4]Sheet1'!$C37,1)</f>
        <v>14.5</v>
      </c>
    </row>
    <row r="11" spans="1:3" ht="21" customHeight="1">
      <c r="A11" s="198" t="s">
        <v>146</v>
      </c>
      <c r="B11" s="201">
        <f>'[4]Sheet1'!$B38/10000</f>
        <v>1.9017400000000002</v>
      </c>
      <c r="C11" s="202">
        <f>ROUND('[4]Sheet1'!$C38,1)</f>
        <v>43.9</v>
      </c>
    </row>
    <row r="12" spans="1:3" ht="21" customHeight="1">
      <c r="A12" s="198" t="s">
        <v>147</v>
      </c>
      <c r="B12" s="201">
        <f>'[4]Sheet1'!$B39/10000</f>
        <v>4.04956</v>
      </c>
      <c r="C12" s="202">
        <f>ROUND('[4]Sheet1'!$C39,1)</f>
        <v>23.7</v>
      </c>
    </row>
    <row r="13" spans="1:3" ht="21" customHeight="1">
      <c r="A13" s="198" t="s">
        <v>148</v>
      </c>
      <c r="B13" s="201">
        <f>'[4]Sheet1'!$B40/10000</f>
        <v>1.6754799999999999</v>
      </c>
      <c r="C13" s="202">
        <f>ROUND('[4]Sheet1'!$C40,1)</f>
        <v>12.9</v>
      </c>
    </row>
    <row r="14" spans="1:3" ht="21" customHeight="1">
      <c r="A14" s="198" t="s">
        <v>149</v>
      </c>
      <c r="B14" s="201">
        <f>'[4]Sheet1'!$B41/10000</f>
        <v>0.43933</v>
      </c>
      <c r="C14" s="202">
        <f>ROUND('[4]Sheet1'!$C41,1)</f>
        <v>10.6</v>
      </c>
    </row>
    <row r="15" spans="1:3" ht="21" customHeight="1">
      <c r="A15" s="198" t="s">
        <v>150</v>
      </c>
      <c r="B15" s="201">
        <f>'[4]Sheet1'!$B42/10000</f>
        <v>0.21173000000000003</v>
      </c>
      <c r="C15" s="202">
        <f>ROUND('[4]Sheet1'!$C42,1)</f>
        <v>26.1</v>
      </c>
    </row>
    <row r="16" spans="1:3" ht="21" customHeight="1">
      <c r="A16" s="198" t="s">
        <v>151</v>
      </c>
      <c r="B16" s="201">
        <f>'[4]Sheet1'!$B43/10000</f>
        <v>0.01882</v>
      </c>
      <c r="C16" s="202">
        <f>ROUND('[4]Sheet1'!$C43,1)</f>
        <v>33.6</v>
      </c>
    </row>
    <row r="17" spans="1:3" ht="21" customHeight="1">
      <c r="A17" s="198" t="s">
        <v>152</v>
      </c>
      <c r="B17" s="201">
        <f>'[4]Sheet1'!$B44/10000</f>
        <v>5.008719999999999</v>
      </c>
      <c r="C17" s="202">
        <f>ROUND('[4]Sheet1'!$C44,1)</f>
        <v>25.4</v>
      </c>
    </row>
    <row r="18" spans="1:3" ht="21" customHeight="1">
      <c r="A18" s="198" t="s">
        <v>153</v>
      </c>
      <c r="B18" s="201">
        <f>'[4]Sheet1'!$B45/10000</f>
        <v>4.104769999999999</v>
      </c>
      <c r="C18" s="202">
        <f>ROUND('[4]Sheet1'!$C45,1)</f>
        <v>7.5</v>
      </c>
    </row>
    <row r="19" spans="1:3" ht="21" customHeight="1">
      <c r="A19" s="198" t="s">
        <v>154</v>
      </c>
      <c r="B19" s="201">
        <f>'[4]Sheet1'!$B46/10000</f>
        <v>1.6802700000000002</v>
      </c>
      <c r="C19" s="202">
        <f>ROUND('[4]Sheet1'!$C46,1)</f>
        <v>32</v>
      </c>
    </row>
    <row r="20" spans="1:3" ht="21" customHeight="1">
      <c r="A20" s="198" t="s">
        <v>155</v>
      </c>
      <c r="B20" s="201">
        <f>'[4]Sheet1'!$B47/10000</f>
        <v>1.46902</v>
      </c>
      <c r="C20" s="202">
        <f>ROUND('[4]Sheet1'!$C47,1)</f>
        <v>19.7</v>
      </c>
    </row>
    <row r="21" spans="1:3" ht="21" customHeight="1">
      <c r="A21" s="198" t="s">
        <v>156</v>
      </c>
      <c r="B21" s="201">
        <f>'[4]Sheet1'!$B48/10000</f>
        <v>1.23842</v>
      </c>
      <c r="C21" s="202">
        <f>ROUND('[4]Sheet1'!$C48,1)</f>
        <v>19.8</v>
      </c>
    </row>
    <row r="22" spans="1:3" ht="21" customHeight="1">
      <c r="A22" s="198" t="s">
        <v>157</v>
      </c>
      <c r="B22" s="201">
        <f>'[4]Sheet1'!$B49/10000</f>
        <v>0.35208</v>
      </c>
      <c r="C22" s="202">
        <f>ROUND('[4]Sheet1'!$C49,1)</f>
        <v>13.1</v>
      </c>
    </row>
    <row r="23" spans="1:3" ht="21" customHeight="1">
      <c r="A23" s="198" t="s">
        <v>158</v>
      </c>
      <c r="B23" s="201">
        <f>'[4]Sheet1'!$B50/10000</f>
        <v>18.9735</v>
      </c>
      <c r="C23" s="202">
        <f>ROUND('[4]Sheet1'!$C50,1)</f>
        <v>20.5</v>
      </c>
    </row>
    <row r="24" spans="1:3" ht="21" customHeight="1">
      <c r="A24" s="198" t="s">
        <v>159</v>
      </c>
      <c r="B24" s="201">
        <f>'[4]Sheet1'!$B51/10000</f>
        <v>3.52245</v>
      </c>
      <c r="C24" s="202">
        <f>ROUND('[4]Sheet1'!$C51,1)</f>
        <v>22.2</v>
      </c>
    </row>
    <row r="25" spans="1:3" ht="21" customHeight="1">
      <c r="A25" s="198" t="s">
        <v>160</v>
      </c>
      <c r="B25" s="201">
        <f>'[4]Sheet1'!$B52/10000</f>
        <v>1.2015200000000001</v>
      </c>
      <c r="C25" s="202">
        <f>ROUND('[4]Sheet1'!$C52,1)</f>
        <v>9.5</v>
      </c>
    </row>
    <row r="26" spans="1:3" ht="21" customHeight="1">
      <c r="A26" s="198" t="s">
        <v>161</v>
      </c>
      <c r="B26" s="201">
        <f>'[4]Sheet1'!$B53/10000</f>
        <v>29.13233</v>
      </c>
      <c r="C26" s="202">
        <f>ROUND('[4]Sheet1'!$C53,1)</f>
        <v>53.9</v>
      </c>
    </row>
    <row r="27" spans="1:3" ht="21" customHeight="1">
      <c r="A27" s="198" t="s">
        <v>162</v>
      </c>
      <c r="B27" s="201">
        <f>'[4]Sheet1'!$B54/10000</f>
        <v>0.40317</v>
      </c>
      <c r="C27" s="202">
        <f>ROUND('[4]Sheet1'!$C54,1)</f>
        <v>9.8</v>
      </c>
    </row>
    <row r="28" spans="1:3" ht="21" customHeight="1">
      <c r="A28" s="203" t="s">
        <v>163</v>
      </c>
      <c r="B28" s="204">
        <f>'[4]Sheet1'!$B55/10000</f>
        <v>1.79741</v>
      </c>
      <c r="C28" s="205">
        <f>ROUND('[4]Sheet1'!$C55,1)</f>
        <v>16.8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M23" sqref="M23"/>
    </sheetView>
  </sheetViews>
  <sheetFormatPr defaultColWidth="8.00390625" defaultRowHeight="14.25"/>
  <cols>
    <col min="1" max="1" width="36.375" style="104" customWidth="1"/>
    <col min="2" max="2" width="13.375" style="104" customWidth="1"/>
    <col min="3" max="3" width="14.00390625" style="107" customWidth="1"/>
    <col min="4" max="4" width="13.00390625" style="104" bestFit="1" customWidth="1"/>
    <col min="5" max="6" width="17.25390625" style="104" bestFit="1" customWidth="1"/>
    <col min="7" max="16384" width="8.00390625" style="104" customWidth="1"/>
  </cols>
  <sheetData>
    <row r="1" spans="1:4" ht="24.75">
      <c r="A1" s="311" t="s">
        <v>164</v>
      </c>
      <c r="B1" s="311"/>
      <c r="C1" s="311"/>
      <c r="D1" s="311"/>
    </row>
    <row r="2" spans="1:4" ht="15.75">
      <c r="A2" s="22"/>
      <c r="B2" s="22"/>
      <c r="C2" s="22"/>
      <c r="D2" s="23"/>
    </row>
    <row r="3" spans="1:4" ht="17.25">
      <c r="A3" s="24"/>
      <c r="B3" s="24"/>
      <c r="C3" s="24"/>
      <c r="D3" s="25" t="s">
        <v>165</v>
      </c>
    </row>
    <row r="4" spans="1:4" ht="26.25" customHeight="1">
      <c r="A4" s="26" t="s">
        <v>166</v>
      </c>
      <c r="B4" s="26" t="s">
        <v>199</v>
      </c>
      <c r="C4" s="26" t="s">
        <v>200</v>
      </c>
      <c r="D4" s="27" t="s">
        <v>129</v>
      </c>
    </row>
    <row r="5" spans="1:5" s="1" customFormat="1" ht="26.25" customHeight="1">
      <c r="A5" s="206" t="s">
        <v>295</v>
      </c>
      <c r="B5" s="207">
        <f>'[1]Sheet2'!B6/10000</f>
        <v>31.7873</v>
      </c>
      <c r="C5" s="208">
        <f>'[1]Sheet2'!C6/10000</f>
        <v>101.0016</v>
      </c>
      <c r="D5" s="209">
        <f>ROUND('[1]Sheet2'!$E6,1)</f>
        <v>22.3</v>
      </c>
      <c r="E5" s="28"/>
    </row>
    <row r="6" spans="1:5" ht="26.25" customHeight="1">
      <c r="A6" s="210" t="s">
        <v>167</v>
      </c>
      <c r="B6" s="211">
        <f>'[1]Sheet2'!B7/10000</f>
        <v>23.8823</v>
      </c>
      <c r="C6" s="212">
        <f>'[1]Sheet2'!C7/10000</f>
        <v>79.2463</v>
      </c>
      <c r="D6" s="213">
        <f>ROUND('[1]Sheet2'!$E7,1)</f>
        <v>25.6</v>
      </c>
      <c r="E6" s="28"/>
    </row>
    <row r="7" spans="1:5" ht="26.25" customHeight="1">
      <c r="A7" s="210" t="s">
        <v>168</v>
      </c>
      <c r="B7" s="211">
        <f>'[1]Sheet2'!B8/10000</f>
        <v>7.905</v>
      </c>
      <c r="C7" s="212">
        <f>'[1]Sheet2'!C8/10000</f>
        <v>21.7553</v>
      </c>
      <c r="D7" s="213">
        <f>ROUND('[1]Sheet2'!$E8,1)</f>
        <v>11.7</v>
      </c>
      <c r="E7" s="28"/>
    </row>
    <row r="8" spans="1:5" ht="26.25" customHeight="1">
      <c r="A8" s="229" t="s">
        <v>206</v>
      </c>
      <c r="B8" s="211">
        <f>'[1]Sheet2'!B9/10000</f>
        <v>16.4994</v>
      </c>
      <c r="C8" s="212">
        <f>'[1]Sheet2'!C9/10000</f>
        <v>45.3253</v>
      </c>
      <c r="D8" s="213">
        <f>ROUND('[1]Sheet2'!$E9,1)</f>
        <v>16.2</v>
      </c>
      <c r="E8" s="28"/>
    </row>
    <row r="9" spans="1:5" ht="26.25" customHeight="1">
      <c r="A9" s="210" t="s">
        <v>167</v>
      </c>
      <c r="B9" s="211">
        <f>'[1]Sheet2'!B10/10000</f>
        <v>8.7237</v>
      </c>
      <c r="C9" s="212">
        <f>'[1]Sheet2'!C10/10000</f>
        <v>24.0368</v>
      </c>
      <c r="D9" s="213">
        <f>ROUND('[1]Sheet2'!$E10,1)</f>
        <v>20.8</v>
      </c>
      <c r="E9" s="28"/>
    </row>
    <row r="10" spans="1:5" ht="26.25" customHeight="1">
      <c r="A10" s="214" t="s">
        <v>285</v>
      </c>
      <c r="B10" s="211">
        <f>'[1]Sheet2'!B11/10000</f>
        <v>13.7476</v>
      </c>
      <c r="C10" s="212">
        <f>'[1]Sheet2'!C11/10000</f>
        <v>50.7708</v>
      </c>
      <c r="D10" s="213">
        <f>ROUND('[1]Sheet2'!$E11,1)</f>
        <v>28.4</v>
      </c>
      <c r="E10" s="28"/>
    </row>
    <row r="11" spans="1:5" s="1" customFormat="1" ht="26.25" customHeight="1">
      <c r="A11" s="215" t="s">
        <v>296</v>
      </c>
      <c r="B11" s="216">
        <f>'[1]Sheet2'!B12/10000</f>
        <v>59.5714</v>
      </c>
      <c r="C11" s="217">
        <f>'[1]Sheet2'!C12/10000</f>
        <v>144.8885</v>
      </c>
      <c r="D11" s="218">
        <f>ROUND('[1]Sheet2'!$E12,1)</f>
        <v>0.2</v>
      </c>
      <c r="E11" s="28"/>
    </row>
    <row r="12" spans="1:4" ht="26.25" customHeight="1">
      <c r="A12" s="26" t="s">
        <v>169</v>
      </c>
      <c r="B12" s="29" t="s">
        <v>170</v>
      </c>
      <c r="C12" s="30" t="s">
        <v>171</v>
      </c>
      <c r="D12" s="31" t="s">
        <v>172</v>
      </c>
    </row>
    <row r="13" spans="1:5" ht="26.25" customHeight="1">
      <c r="A13" s="219" t="s">
        <v>173</v>
      </c>
      <c r="B13" s="220">
        <f>'[2]Sheet1'!$C6/10000</f>
        <v>3249.1671770954003</v>
      </c>
      <c r="C13" s="221">
        <f>'[2]Sheet1'!D6/10000</f>
        <v>3067.1176965168</v>
      </c>
      <c r="D13" s="222">
        <f>'[2]Sheet1'!$F$6</f>
        <v>11.987717788039134</v>
      </c>
      <c r="E13" s="223"/>
    </row>
    <row r="14" spans="1:4" ht="26.25" customHeight="1">
      <c r="A14" s="210" t="s">
        <v>174</v>
      </c>
      <c r="B14" s="211">
        <f>'[2]Sheet1'!$C7/10000</f>
        <v>2101.521097908</v>
      </c>
      <c r="C14" s="212">
        <f>'[2]Sheet1'!D7/10000</f>
        <v>1929.2040476298</v>
      </c>
      <c r="D14" s="213">
        <f>ROUND('[2]Sheet1'!F7,1)</f>
        <v>13.1</v>
      </c>
    </row>
    <row r="15" spans="1:4" ht="26.25" customHeight="1">
      <c r="A15" s="210" t="s">
        <v>175</v>
      </c>
      <c r="B15" s="211">
        <f>'[2]Sheet1'!$C8/10000</f>
        <v>629.6079720560999</v>
      </c>
      <c r="C15" s="212">
        <f>'[2]Sheet1'!D8/10000</f>
        <v>586.6601952582</v>
      </c>
      <c r="D15" s="213">
        <f>ROUND('[2]Sheet1'!F8,1)</f>
        <v>13.9</v>
      </c>
    </row>
    <row r="16" spans="1:4" ht="26.25" customHeight="1">
      <c r="A16" s="210" t="s">
        <v>202</v>
      </c>
      <c r="B16" s="211">
        <f>'[2]Sheet1'!$C9/10000</f>
        <v>51.362255079200004</v>
      </c>
      <c r="C16" s="212">
        <f>'[2]Sheet1'!D9/10000</f>
        <v>80.9310567224</v>
      </c>
      <c r="D16" s="213">
        <f>ROUND('[2]Sheet1'!F9,1)</f>
        <v>-16.3</v>
      </c>
    </row>
    <row r="17" spans="1:4" ht="26.25" customHeight="1">
      <c r="A17" s="210" t="s">
        <v>203</v>
      </c>
      <c r="B17" s="211">
        <f>'[2]Sheet1'!$C10/10000</f>
        <v>445.2463089008</v>
      </c>
      <c r="C17" s="212">
        <f>'[2]Sheet1'!D10/10000</f>
        <v>448.5749615519</v>
      </c>
      <c r="D17" s="213">
        <f>ROUND('[2]Sheet1'!F10,1)</f>
        <v>4.2</v>
      </c>
    </row>
    <row r="18" spans="1:4" ht="26.25" customHeight="1">
      <c r="A18" s="210" t="s">
        <v>176</v>
      </c>
      <c r="B18" s="211">
        <f>'[2]Sheet1'!$C11/10000</f>
        <v>20.2840001384</v>
      </c>
      <c r="C18" s="212">
        <f>'[2]Sheet1'!D11/10000</f>
        <v>20.7812273171</v>
      </c>
      <c r="D18" s="213">
        <f>ROUND('[2]Sheet1'!F11,1)</f>
        <v>5048.5</v>
      </c>
    </row>
    <row r="19" spans="1:6" ht="26.25" customHeight="1">
      <c r="A19" s="206" t="s">
        <v>177</v>
      </c>
      <c r="B19" s="220">
        <f>'[2]Sheet1'!$C12/10000</f>
        <v>2668.504166612</v>
      </c>
      <c r="C19" s="221">
        <f>'[2]Sheet1'!D12/10000</f>
        <v>2465.1339974751</v>
      </c>
      <c r="D19" s="222">
        <f>ROUND('[2]Sheet1'!F12,1)</f>
        <v>24.4</v>
      </c>
      <c r="E19" s="224"/>
      <c r="F19" s="224"/>
    </row>
    <row r="20" spans="1:4" ht="26.25" customHeight="1">
      <c r="A20" s="210" t="s">
        <v>178</v>
      </c>
      <c r="B20" s="211">
        <f>'[2]Sheet1'!$C13/10000</f>
        <v>609.5228304401</v>
      </c>
      <c r="C20" s="212">
        <f>'[2]Sheet1'!D13/10000</f>
        <v>554.6135535353001</v>
      </c>
      <c r="D20" s="213">
        <f>ROUND('[2]Sheet1'!F13,1)</f>
        <v>29.6</v>
      </c>
    </row>
    <row r="21" spans="1:5" ht="26.25" customHeight="1">
      <c r="A21" s="225" t="s">
        <v>179</v>
      </c>
      <c r="B21" s="216">
        <f>'[2]Sheet1'!$C14/10000</f>
        <v>2002.0561623668</v>
      </c>
      <c r="C21" s="217">
        <f>'[2]Sheet1'!D14/10000</f>
        <v>1859.4682283379004</v>
      </c>
      <c r="D21" s="218">
        <f>ROUND('[2]Sheet1'!F14,1)</f>
        <v>22.2</v>
      </c>
      <c r="E21" s="224"/>
    </row>
    <row r="22" spans="1:4" ht="17.25">
      <c r="A22" s="21" t="s">
        <v>180</v>
      </c>
      <c r="B22" s="24"/>
      <c r="C22" s="24"/>
      <c r="D22" s="32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5" sqref="A5"/>
    </sheetView>
  </sheetViews>
  <sheetFormatPr defaultColWidth="8.00390625" defaultRowHeight="14.25"/>
  <cols>
    <col min="1" max="1" width="33.25390625" style="104" customWidth="1"/>
    <col min="2" max="2" width="15.50390625" style="104" customWidth="1"/>
    <col min="3" max="4" width="11.50390625" style="104" customWidth="1"/>
    <col min="5" max="5" width="8.25390625" style="130" bestFit="1" customWidth="1"/>
    <col min="6" max="16384" width="8.00390625" style="104" customWidth="1"/>
  </cols>
  <sheetData>
    <row r="1" spans="1:4" ht="24.75">
      <c r="A1" s="311" t="s">
        <v>181</v>
      </c>
      <c r="B1" s="311"/>
      <c r="C1" s="311"/>
      <c r="D1" s="311"/>
    </row>
    <row r="3" spans="1:4" ht="17.25">
      <c r="A3" s="14"/>
      <c r="B3" s="327" t="s">
        <v>182</v>
      </c>
      <c r="C3" s="327"/>
      <c r="D3" s="327"/>
    </row>
    <row r="4" spans="1:5" s="12" customFormat="1" ht="35.25">
      <c r="A4" s="15" t="s">
        <v>183</v>
      </c>
      <c r="B4" s="16" t="s">
        <v>184</v>
      </c>
      <c r="C4" s="17" t="s">
        <v>185</v>
      </c>
      <c r="D4" s="18" t="s">
        <v>186</v>
      </c>
      <c r="E4" s="19"/>
    </row>
    <row r="5" spans="1:6" s="13" customFormat="1" ht="26.25" customHeight="1">
      <c r="A5" s="226" t="s">
        <v>204</v>
      </c>
      <c r="B5" s="109">
        <f>'[8]CPI（1） '!$B9</f>
        <v>99.40935852</v>
      </c>
      <c r="C5" s="240">
        <f>'[8]CPI（1） '!$C9</f>
        <v>99.86379735</v>
      </c>
      <c r="D5" s="241">
        <f>'[8]CPI（1） '!$D9</f>
        <v>99.65532438</v>
      </c>
      <c r="E5" s="20"/>
      <c r="F5" s="20"/>
    </row>
    <row r="6" spans="1:5" s="13" customFormat="1" ht="26.25" customHeight="1">
      <c r="A6" s="188" t="s">
        <v>196</v>
      </c>
      <c r="B6" s="111">
        <f>'[8]CPI（1） '!$B10</f>
        <v>97.21309846</v>
      </c>
      <c r="C6" s="242">
        <f>'[8]CPI（1） '!$C10</f>
        <v>99.08239439</v>
      </c>
      <c r="D6" s="243">
        <f>'[8]CPI（1） '!$D10</f>
        <v>100.55198281</v>
      </c>
      <c r="E6" s="20"/>
    </row>
    <row r="7" spans="1:5" s="13" customFormat="1" ht="26.25" customHeight="1">
      <c r="A7" s="188" t="s">
        <v>197</v>
      </c>
      <c r="B7" s="111">
        <f>'[8]CPI（1） '!$B18</f>
        <v>100</v>
      </c>
      <c r="C7" s="242">
        <f>'[8]CPI（1） '!$C18</f>
        <v>99.52525835</v>
      </c>
      <c r="D7" s="243">
        <f>'[8]CPI（1） '!$D18</f>
        <v>99.60509311</v>
      </c>
      <c r="E7" s="20"/>
    </row>
    <row r="8" spans="1:5" s="13" customFormat="1" ht="26.25" customHeight="1">
      <c r="A8" s="188" t="s">
        <v>286</v>
      </c>
      <c r="B8" s="111">
        <f>'[8]CPI（1） '!$B19</f>
        <v>100</v>
      </c>
      <c r="C8" s="242">
        <f>'[8]CPI（1） '!$C19</f>
        <v>97.76675801</v>
      </c>
      <c r="D8" s="243">
        <f>'[8]CPI（1） '!$D19</f>
        <v>97.30966895</v>
      </c>
      <c r="E8" s="20"/>
    </row>
    <row r="9" spans="1:5" s="13" customFormat="1" ht="26.25" customHeight="1">
      <c r="A9" s="188" t="s">
        <v>287</v>
      </c>
      <c r="B9" s="111">
        <f>'[8]CPI（1） '!$B20</f>
        <v>100.0012159</v>
      </c>
      <c r="C9" s="242">
        <f>'[8]CPI（1） '!$C20</f>
        <v>100.18695988</v>
      </c>
      <c r="D9" s="243">
        <f>'[8]CPI（1） '!$D20</f>
        <v>100.09364075</v>
      </c>
      <c r="E9" s="20"/>
    </row>
    <row r="10" spans="1:5" s="13" customFormat="1" ht="26.25" customHeight="1">
      <c r="A10" s="188" t="s">
        <v>288</v>
      </c>
      <c r="B10" s="111">
        <f>'[8]CPI（1） '!$B21</f>
        <v>101.69388292</v>
      </c>
      <c r="C10" s="242">
        <f>'[8]CPI（1） '!$C21</f>
        <v>103.41504596</v>
      </c>
      <c r="D10" s="243">
        <f>'[8]CPI（1） '!$D21</f>
        <v>99.22756105</v>
      </c>
      <c r="E10" s="20"/>
    </row>
    <row r="11" spans="1:5" s="13" customFormat="1" ht="26.25" customHeight="1">
      <c r="A11" s="188" t="s">
        <v>289</v>
      </c>
      <c r="B11" s="111">
        <f>'[8]CPI（1） '!$B22</f>
        <v>100.06843934</v>
      </c>
      <c r="C11" s="242">
        <f>'[8]CPI（1） '!$C22</f>
        <v>100.04813581</v>
      </c>
      <c r="D11" s="243">
        <f>'[8]CPI（1） '!$D22</f>
        <v>100.02384397</v>
      </c>
      <c r="E11" s="20"/>
    </row>
    <row r="12" spans="1:5" s="13" customFormat="1" ht="26.25" customHeight="1">
      <c r="A12" s="188" t="s">
        <v>290</v>
      </c>
      <c r="B12" s="111">
        <f>'[8]CPI（1） '!$B23</f>
        <v>100.35520664</v>
      </c>
      <c r="C12" s="242">
        <f>'[8]CPI（1） '!$C23</f>
        <v>104.19100416</v>
      </c>
      <c r="D12" s="243">
        <f>'[8]CPI（1） '!$D23</f>
        <v>103.97044004</v>
      </c>
      <c r="E12" s="20"/>
    </row>
    <row r="13" spans="1:5" s="13" customFormat="1" ht="26.25" customHeight="1">
      <c r="A13" s="188" t="s">
        <v>291</v>
      </c>
      <c r="B13" s="111">
        <f>'[8]CPI（1） '!$B24</f>
        <v>99.20401486</v>
      </c>
      <c r="C13" s="242">
        <f>'[8]CPI（1） '!$C24</f>
        <v>97.76244266</v>
      </c>
      <c r="D13" s="243">
        <f>'[8]CPI（1） '!$D24</f>
        <v>98.39100281</v>
      </c>
      <c r="E13" s="20"/>
    </row>
    <row r="14" spans="1:5" s="13" customFormat="1" ht="26.25" customHeight="1">
      <c r="A14" s="227" t="s">
        <v>187</v>
      </c>
      <c r="B14" s="239">
        <f>'[8]CPI（1） '!$B25</f>
        <v>99.71974111</v>
      </c>
      <c r="C14" s="239">
        <f>'[8]CPI（1） '!$C25</f>
        <v>100.78614022</v>
      </c>
      <c r="D14" s="244">
        <f>'[8]CPI（1） '!$D25</f>
        <v>100.03420143</v>
      </c>
      <c r="E14" s="20"/>
    </row>
    <row r="15" ht="15.75">
      <c r="A15" s="21" t="s">
        <v>188</v>
      </c>
    </row>
  </sheetData>
  <sheetProtection/>
  <mergeCells count="2">
    <mergeCell ref="A1:D1"/>
    <mergeCell ref="B3:D3"/>
  </mergeCells>
  <printOptions horizontalCentered="1"/>
  <pageMargins left="0.75" right="0.75" top="0.83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22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25.50390625" style="55" bestFit="1" customWidth="1"/>
    <col min="2" max="3" width="8.875" style="55" customWidth="1"/>
    <col min="4" max="4" width="12.625" style="55" customWidth="1"/>
    <col min="5" max="16384" width="8.875" style="55" customWidth="1"/>
  </cols>
  <sheetData>
    <row r="2" spans="1:4" ht="19.5" customHeight="1">
      <c r="A2" s="332" t="s">
        <v>258</v>
      </c>
      <c r="B2" s="332"/>
      <c r="C2" s="332"/>
      <c r="D2" s="332"/>
    </row>
    <row r="4" spans="1:4" ht="15.75">
      <c r="A4" s="328" t="s">
        <v>259</v>
      </c>
      <c r="B4" s="329" t="s">
        <v>237</v>
      </c>
      <c r="C4" s="330" t="s">
        <v>269</v>
      </c>
      <c r="D4" s="331"/>
    </row>
    <row r="5" spans="1:4" ht="15.75">
      <c r="A5" s="328"/>
      <c r="B5" s="329"/>
      <c r="C5" s="95" t="s">
        <v>276</v>
      </c>
      <c r="D5" s="94" t="s">
        <v>275</v>
      </c>
    </row>
    <row r="6" spans="1:4" ht="15.75">
      <c r="A6" s="362" t="s">
        <v>260</v>
      </c>
      <c r="B6" s="363" t="s">
        <v>270</v>
      </c>
      <c r="C6" s="363">
        <f>'[9]Sheet1'!$E$3</f>
        <v>14411</v>
      </c>
      <c r="D6" s="365">
        <f>'[9]Sheet1'!$G$3*100</f>
        <v>134.89812550937245</v>
      </c>
    </row>
    <row r="7" spans="1:4" ht="15.75">
      <c r="A7" s="364" t="s">
        <v>272</v>
      </c>
      <c r="B7" s="363" t="s">
        <v>270</v>
      </c>
      <c r="C7" s="363">
        <f>'[9]Sheet1'!$E$4</f>
        <v>3416</v>
      </c>
      <c r="D7" s="365">
        <f>'[9]Sheet1'!$G$4*100</f>
        <v>63.601532567049816</v>
      </c>
    </row>
    <row r="8" spans="1:4" ht="15.75">
      <c r="A8" s="364" t="s">
        <v>271</v>
      </c>
      <c r="B8" s="363" t="s">
        <v>270</v>
      </c>
      <c r="C8" s="363">
        <f>'[9]Sheet1'!$E$5</f>
        <v>5</v>
      </c>
      <c r="D8" s="366">
        <v>100</v>
      </c>
    </row>
    <row r="9" spans="1:4" ht="15.75">
      <c r="A9" s="364" t="s">
        <v>261</v>
      </c>
      <c r="B9" s="363" t="s">
        <v>270</v>
      </c>
      <c r="C9" s="363">
        <f>'[9]Sheet1'!$E$6</f>
        <v>10990</v>
      </c>
      <c r="D9" s="365">
        <f>'[9]Sheet1'!$G$6*100</f>
        <v>171.55917963923895</v>
      </c>
    </row>
    <row r="10" spans="1:4" ht="15.75">
      <c r="A10" s="236" t="s">
        <v>262</v>
      </c>
      <c r="B10" s="87" t="s">
        <v>270</v>
      </c>
      <c r="C10" s="90">
        <v>4469</v>
      </c>
      <c r="D10" s="258">
        <v>17.358193277310917</v>
      </c>
    </row>
    <row r="11" spans="1:4" ht="15.75">
      <c r="A11" s="89" t="s">
        <v>263</v>
      </c>
      <c r="B11" s="87" t="s">
        <v>270</v>
      </c>
      <c r="C11" s="90">
        <v>1718</v>
      </c>
      <c r="D11" s="258">
        <v>18.31955922865014</v>
      </c>
    </row>
    <row r="12" spans="1:4" ht="15.75">
      <c r="A12" s="89" t="s">
        <v>264</v>
      </c>
      <c r="B12" s="87" t="s">
        <v>270</v>
      </c>
      <c r="C12" s="90">
        <v>1001</v>
      </c>
      <c r="D12" s="258">
        <v>14.269406392694073</v>
      </c>
    </row>
    <row r="13" spans="1:4" ht="15.75">
      <c r="A13" s="89" t="s">
        <v>265</v>
      </c>
      <c r="B13" s="87" t="s">
        <v>270</v>
      </c>
      <c r="C13" s="90">
        <v>978</v>
      </c>
      <c r="D13" s="258">
        <v>27.67624020887729</v>
      </c>
    </row>
    <row r="14" spans="1:4" ht="15.75">
      <c r="A14" s="89" t="s">
        <v>266</v>
      </c>
      <c r="B14" s="87" t="s">
        <v>270</v>
      </c>
      <c r="C14" s="90">
        <v>333</v>
      </c>
      <c r="D14" s="258">
        <v>11.371237458193972</v>
      </c>
    </row>
    <row r="15" spans="1:4" ht="15.75">
      <c r="A15" s="89" t="s">
        <v>267</v>
      </c>
      <c r="B15" s="87" t="s">
        <v>270</v>
      </c>
      <c r="C15" s="90">
        <v>439</v>
      </c>
      <c r="D15" s="258">
        <v>5.783132530120483</v>
      </c>
    </row>
    <row r="16" spans="1:4" ht="15.75">
      <c r="A16" s="236" t="s">
        <v>268</v>
      </c>
      <c r="B16" s="87" t="s">
        <v>270</v>
      </c>
      <c r="C16" s="90">
        <v>96</v>
      </c>
      <c r="D16" s="283">
        <v>860</v>
      </c>
    </row>
    <row r="17" spans="1:4" ht="15.75">
      <c r="A17" s="89" t="s">
        <v>263</v>
      </c>
      <c r="B17" s="87" t="s">
        <v>270</v>
      </c>
      <c r="C17" s="90">
        <v>29</v>
      </c>
      <c r="D17" s="283">
        <v>1350</v>
      </c>
    </row>
    <row r="18" spans="1:4" ht="15.75">
      <c r="A18" s="89" t="s">
        <v>264</v>
      </c>
      <c r="B18" s="87" t="s">
        <v>270</v>
      </c>
      <c r="C18" s="90">
        <v>18</v>
      </c>
      <c r="D18" s="258" t="s">
        <v>227</v>
      </c>
    </row>
    <row r="19" spans="1:4" ht="15.75">
      <c r="A19" s="89" t="s">
        <v>265</v>
      </c>
      <c r="B19" s="87" t="s">
        <v>270</v>
      </c>
      <c r="C19" s="90">
        <v>29</v>
      </c>
      <c r="D19" s="258" t="s">
        <v>227</v>
      </c>
    </row>
    <row r="20" spans="1:4" ht="15.75">
      <c r="A20" s="89" t="s">
        <v>266</v>
      </c>
      <c r="B20" s="87" t="s">
        <v>270</v>
      </c>
      <c r="C20" s="90">
        <v>9</v>
      </c>
      <c r="D20" s="283">
        <v>350</v>
      </c>
    </row>
    <row r="21" spans="1:4" ht="15.75">
      <c r="A21" s="89" t="s">
        <v>267</v>
      </c>
      <c r="B21" s="87" t="s">
        <v>270</v>
      </c>
      <c r="C21" s="90">
        <v>11</v>
      </c>
      <c r="D21" s="258">
        <v>83.33333333333333</v>
      </c>
    </row>
    <row r="22" ht="15.75">
      <c r="A22" s="75" t="s">
        <v>304</v>
      </c>
    </row>
  </sheetData>
  <sheetProtection/>
  <mergeCells count="4">
    <mergeCell ref="A4:A5"/>
    <mergeCell ref="B4:B5"/>
    <mergeCell ref="C4:D4"/>
    <mergeCell ref="A2:D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"/>
  <sheetViews>
    <sheetView zoomScale="85" zoomScaleNormal="85" zoomScalePageLayoutView="0" workbookViewId="0" topLeftCell="A1">
      <selection activeCell="A8" sqref="A8"/>
    </sheetView>
  </sheetViews>
  <sheetFormatPr defaultColWidth="9.00390625" defaultRowHeight="14.25"/>
  <cols>
    <col min="1" max="1" width="15.75390625" style="85" customWidth="1"/>
    <col min="2" max="17" width="12.625" style="85" customWidth="1"/>
    <col min="18" max="16384" width="8.875" style="85" customWidth="1"/>
  </cols>
  <sheetData>
    <row r="1" spans="1:17" ht="30" customHeight="1">
      <c r="A1" s="335" t="s">
        <v>365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7" ht="1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336" t="s">
        <v>367</v>
      </c>
      <c r="O2" s="336"/>
      <c r="P2" s="336"/>
      <c r="Q2" s="336"/>
    </row>
    <row r="3" spans="1:17" s="1" customFormat="1" ht="24" customHeight="1">
      <c r="A3" s="330"/>
      <c r="B3" s="333" t="s">
        <v>232</v>
      </c>
      <c r="C3" s="333"/>
      <c r="D3" s="333"/>
      <c r="E3" s="333"/>
      <c r="F3" s="333" t="s">
        <v>358</v>
      </c>
      <c r="G3" s="333"/>
      <c r="H3" s="333"/>
      <c r="I3" s="333"/>
      <c r="J3" s="333" t="s">
        <v>359</v>
      </c>
      <c r="K3" s="333"/>
      <c r="L3" s="333"/>
      <c r="M3" s="333"/>
      <c r="N3" s="333" t="s">
        <v>360</v>
      </c>
      <c r="O3" s="333"/>
      <c r="P3" s="333"/>
      <c r="Q3" s="334"/>
    </row>
    <row r="4" spans="1:17" s="1" customFormat="1" ht="24" customHeight="1">
      <c r="A4" s="330"/>
      <c r="B4" s="282" t="s">
        <v>233</v>
      </c>
      <c r="C4" s="282" t="s">
        <v>234</v>
      </c>
      <c r="D4" s="282" t="s">
        <v>361</v>
      </c>
      <c r="E4" s="282" t="s">
        <v>191</v>
      </c>
      <c r="F4" s="282" t="s">
        <v>14</v>
      </c>
      <c r="G4" s="282" t="s">
        <v>191</v>
      </c>
      <c r="H4" s="282" t="s">
        <v>361</v>
      </c>
      <c r="I4" s="282" t="s">
        <v>191</v>
      </c>
      <c r="J4" s="282" t="s">
        <v>14</v>
      </c>
      <c r="K4" s="282" t="s">
        <v>191</v>
      </c>
      <c r="L4" s="282" t="s">
        <v>361</v>
      </c>
      <c r="M4" s="282" t="s">
        <v>191</v>
      </c>
      <c r="N4" s="282" t="s">
        <v>14</v>
      </c>
      <c r="O4" s="282" t="s">
        <v>191</v>
      </c>
      <c r="P4" s="282" t="s">
        <v>361</v>
      </c>
      <c r="Q4" s="277" t="s">
        <v>191</v>
      </c>
    </row>
    <row r="5" spans="1:18" s="1" customFormat="1" ht="24" customHeight="1">
      <c r="A5" s="282" t="s">
        <v>366</v>
      </c>
      <c r="B5" s="293">
        <v>919.8567</v>
      </c>
      <c r="C5" s="285" t="s">
        <v>235</v>
      </c>
      <c r="D5" s="294">
        <v>12.1</v>
      </c>
      <c r="E5" s="285" t="s">
        <v>235</v>
      </c>
      <c r="F5" s="293">
        <v>70.7018</v>
      </c>
      <c r="G5" s="285" t="s">
        <v>235</v>
      </c>
      <c r="H5" s="294">
        <v>7.4</v>
      </c>
      <c r="I5" s="285" t="s">
        <v>235</v>
      </c>
      <c r="J5" s="293">
        <v>350.2321</v>
      </c>
      <c r="K5" s="285" t="s">
        <v>235</v>
      </c>
      <c r="L5" s="294">
        <v>8.9</v>
      </c>
      <c r="M5" s="285" t="s">
        <v>235</v>
      </c>
      <c r="N5" s="293">
        <v>498.9228</v>
      </c>
      <c r="O5" s="285" t="s">
        <v>235</v>
      </c>
      <c r="P5" s="294">
        <v>15</v>
      </c>
      <c r="Q5" s="285" t="s">
        <v>235</v>
      </c>
      <c r="R5" s="290"/>
    </row>
    <row r="6" spans="1:18" ht="24" customHeight="1">
      <c r="A6" s="87" t="s">
        <v>192</v>
      </c>
      <c r="B6" s="295">
        <v>150.7923</v>
      </c>
      <c r="C6" s="285">
        <f>RANK(B6,($B$6:$B$7,$B$9:$B$19))</f>
        <v>1</v>
      </c>
      <c r="D6" s="287">
        <v>12.1</v>
      </c>
      <c r="E6" s="285">
        <f>RANK(D6,($D$6:$D$7,$D$9:$D$19))</f>
        <v>7</v>
      </c>
      <c r="F6" s="295">
        <v>0.9344</v>
      </c>
      <c r="G6" s="285">
        <f>RANK(F6,($F$6:$F$7,$F$9:$F$19),0)</f>
        <v>10</v>
      </c>
      <c r="H6" s="287">
        <v>2.6</v>
      </c>
      <c r="I6" s="285">
        <f>RANK(H6,($H$6:$H$7,$H$9:$H$18))</f>
        <v>10</v>
      </c>
      <c r="J6" s="295">
        <v>18.774</v>
      </c>
      <c r="K6" s="285">
        <f>RANK(J6,($J$6:$J$7,$J$9:$J$19))</f>
        <v>10</v>
      </c>
      <c r="L6" s="287">
        <v>-7.8</v>
      </c>
      <c r="M6" s="285">
        <f>RANK(L6,($L$6:$L$7,$L$9:$L$19),0)</f>
        <v>13</v>
      </c>
      <c r="N6" s="295">
        <v>131.0838</v>
      </c>
      <c r="O6" s="285">
        <f>RANK(N6,($N$6:$N$7,$N$9:$N$19),0)</f>
        <v>1</v>
      </c>
      <c r="P6" s="287">
        <v>15.2</v>
      </c>
      <c r="Q6" s="289">
        <f>RANK(P6,($P$6:$P$7,$P$9:$P$19),0)</f>
        <v>3</v>
      </c>
      <c r="R6" s="284"/>
    </row>
    <row r="7" spans="1:18" ht="24" customHeight="1">
      <c r="A7" s="87" t="s">
        <v>81</v>
      </c>
      <c r="B7" s="295">
        <v>68.2687</v>
      </c>
      <c r="C7" s="285">
        <f>RANK(B7,($B$6:$B$7,$B$9:$B$19))</f>
        <v>8</v>
      </c>
      <c r="D7" s="286">
        <v>2.9</v>
      </c>
      <c r="E7" s="285">
        <f>RANK(D7,($D$6:$D$7,$D$9:$D$19))</f>
        <v>13</v>
      </c>
      <c r="F7" s="295">
        <v>1.6609</v>
      </c>
      <c r="G7" s="285">
        <f>RANK(F7,($F$6:$F$7,$F$9:$F$19),0)</f>
        <v>9</v>
      </c>
      <c r="H7" s="287">
        <v>4</v>
      </c>
      <c r="I7" s="285">
        <f>RANK(H7,($H$6:$H$7,$H$9:$H$18))</f>
        <v>9</v>
      </c>
      <c r="J7" s="295">
        <v>36.4834</v>
      </c>
      <c r="K7" s="285">
        <f>RANK(J7,($J$6:$J$7,$J$9:$J$19))</f>
        <v>4</v>
      </c>
      <c r="L7" s="287">
        <v>-3</v>
      </c>
      <c r="M7" s="285">
        <f>RANK(L7,($L$6:$L$7,$L$9:$L$19),0)</f>
        <v>12</v>
      </c>
      <c r="N7" s="295">
        <v>30.1244</v>
      </c>
      <c r="O7" s="285">
        <f>RANK(N7,($N$6:$N$7,$N$9:$N$19),0)</f>
        <v>8</v>
      </c>
      <c r="P7" s="287">
        <v>11</v>
      </c>
      <c r="Q7" s="289">
        <f>RANK(P7,($P$6:$P$7,$P$9:$P$19),0)</f>
        <v>11</v>
      </c>
      <c r="R7" s="284"/>
    </row>
    <row r="8" spans="1:18" ht="24" customHeight="1">
      <c r="A8" s="306" t="s">
        <v>362</v>
      </c>
      <c r="B8" s="295">
        <v>45.6112</v>
      </c>
      <c r="C8" s="285" t="s">
        <v>235</v>
      </c>
      <c r="D8" s="286">
        <v>6.9</v>
      </c>
      <c r="E8" s="291" t="s">
        <v>21</v>
      </c>
      <c r="F8" s="295">
        <v>1.6609</v>
      </c>
      <c r="G8" s="285" t="s">
        <v>21</v>
      </c>
      <c r="H8" s="287">
        <v>4</v>
      </c>
      <c r="I8" s="285" t="s">
        <v>21</v>
      </c>
      <c r="J8" s="295">
        <v>25.6579</v>
      </c>
      <c r="K8" s="285" t="s">
        <v>21</v>
      </c>
      <c r="L8" s="287">
        <v>4.2</v>
      </c>
      <c r="M8" s="285" t="s">
        <v>21</v>
      </c>
      <c r="N8" s="295">
        <v>18.2924</v>
      </c>
      <c r="O8" s="285" t="s">
        <v>21</v>
      </c>
      <c r="P8" s="287">
        <v>11.2</v>
      </c>
      <c r="Q8" s="289" t="s">
        <v>21</v>
      </c>
      <c r="R8" s="284"/>
    </row>
    <row r="9" spans="1:18" ht="24" customHeight="1">
      <c r="A9" s="87" t="s">
        <v>82</v>
      </c>
      <c r="B9" s="295">
        <v>38.2142</v>
      </c>
      <c r="C9" s="285">
        <f>RANK(B9,($B$6:$B$7,$B$9:$B$19))</f>
        <v>11</v>
      </c>
      <c r="D9" s="286">
        <v>9.8</v>
      </c>
      <c r="E9" s="291">
        <f>RANK(D9,($D$6:$D$7,$D$9:$D$19))</f>
        <v>11</v>
      </c>
      <c r="F9" s="295">
        <v>4.4536</v>
      </c>
      <c r="G9" s="285">
        <f>RANK(F9,($F$6:$F$7,$F$9:$F$19),0)</f>
        <v>7</v>
      </c>
      <c r="H9" s="287">
        <v>4.5</v>
      </c>
      <c r="I9" s="285">
        <f>RANK(H9,($H$6:$H$7,$H$9:$H$18))</f>
        <v>8</v>
      </c>
      <c r="J9" s="295">
        <v>11.8318</v>
      </c>
      <c r="K9" s="285">
        <f>RANK(J9,($J$6:$J$7,$J$9:$J$19))</f>
        <v>12</v>
      </c>
      <c r="L9" s="287">
        <v>14.1</v>
      </c>
      <c r="M9" s="285">
        <f>RANK(L9,($L$6:$L$7,$L$9:$L$19),0)</f>
        <v>3</v>
      </c>
      <c r="N9" s="295">
        <v>21.9287</v>
      </c>
      <c r="O9" s="285">
        <f>RANK(N9,($N$6:$N$7,$N$9:$N$19),0)</f>
        <v>10</v>
      </c>
      <c r="P9" s="288">
        <v>8.5</v>
      </c>
      <c r="Q9" s="292">
        <f>RANK(P9,($P$6:$P$7,$P$9:$P$19),0)</f>
        <v>13</v>
      </c>
      <c r="R9" s="284"/>
    </row>
    <row r="10" spans="1:18" ht="24" customHeight="1">
      <c r="A10" s="87" t="s">
        <v>83</v>
      </c>
      <c r="B10" s="295">
        <v>81.2951</v>
      </c>
      <c r="C10" s="285">
        <f>RANK(B10,($B$6:$B$7,$B$9:$B$19))</f>
        <v>5</v>
      </c>
      <c r="D10" s="286">
        <v>10.6</v>
      </c>
      <c r="E10" s="291">
        <f>RANK(D10,($D$6:$D$7,$D$9:$D$19))</f>
        <v>10</v>
      </c>
      <c r="F10" s="295">
        <v>10.322</v>
      </c>
      <c r="G10" s="285">
        <f>RANK(F10,($F$6:$F$7,$F$9:$F$19),0)</f>
        <v>4</v>
      </c>
      <c r="H10" s="287">
        <v>7.5</v>
      </c>
      <c r="I10" s="285">
        <f>RANK(H10,($H$6:$H$7,$H$9:$H$18))</f>
        <v>5</v>
      </c>
      <c r="J10" s="295">
        <v>31.2992</v>
      </c>
      <c r="K10" s="285">
        <f>RANK(J10,($J$6:$J$7,$J$9:$J$19))</f>
        <v>5</v>
      </c>
      <c r="L10" s="287">
        <v>8.2</v>
      </c>
      <c r="M10" s="285">
        <f>RANK(L10,($L$6:$L$7,$L$9:$L$19),0)</f>
        <v>11</v>
      </c>
      <c r="N10" s="295">
        <v>39.6739</v>
      </c>
      <c r="O10" s="285">
        <f>RANK(N10,($N$6:$N$7,$N$9:$N$19),0)</f>
        <v>5</v>
      </c>
      <c r="P10" s="287">
        <v>13.6</v>
      </c>
      <c r="Q10" s="292">
        <f>RANK(P10,($P$6:$P$7,$P$9:$P$19),0)</f>
        <v>5</v>
      </c>
      <c r="R10" s="284"/>
    </row>
    <row r="11" spans="1:18" ht="24" customHeight="1">
      <c r="A11" s="87" t="s">
        <v>84</v>
      </c>
      <c r="B11" s="295">
        <v>81.5954</v>
      </c>
      <c r="C11" s="285">
        <f>RANK(B11,($B$6:$B$7,$B$9:$B$19))</f>
        <v>4</v>
      </c>
      <c r="D11" s="286">
        <v>11.8</v>
      </c>
      <c r="E11" s="291">
        <f>RANK(D11,($D$6:$D$7,$D$9:$D$19))</f>
        <v>8</v>
      </c>
      <c r="F11" s="295">
        <v>12.8911</v>
      </c>
      <c r="G11" s="285">
        <f>RANK(F11,($F$6:$F$7,$F$9:$F$19),0)</f>
        <v>1</v>
      </c>
      <c r="H11" s="287">
        <v>7.7</v>
      </c>
      <c r="I11" s="285">
        <f>RANK(H11,($H$6:$H$7,$H$9:$H$18))</f>
        <v>4</v>
      </c>
      <c r="J11" s="295">
        <v>26.7707</v>
      </c>
      <c r="K11" s="285">
        <f>RANK(J11,($J$6:$J$7,$J$9:$J$19))</f>
        <v>8</v>
      </c>
      <c r="L11" s="287">
        <v>9.4</v>
      </c>
      <c r="M11" s="285">
        <f>RANK(L11,($L$6:$L$7,$L$9:$L$19),0)</f>
        <v>9</v>
      </c>
      <c r="N11" s="295">
        <v>41.9336</v>
      </c>
      <c r="O11" s="285">
        <f>RANK(N11,($N$6:$N$7,$N$9:$N$19),0)</f>
        <v>4</v>
      </c>
      <c r="P11" s="287">
        <v>12.5</v>
      </c>
      <c r="Q11" s="292">
        <f>RANK(P11,($P$6:$P$7,$P$9:$P$19),0)</f>
        <v>7</v>
      </c>
      <c r="R11" s="284"/>
    </row>
    <row r="12" spans="1:18" ht="24" customHeight="1">
      <c r="A12" s="87" t="s">
        <v>85</v>
      </c>
      <c r="B12" s="295">
        <v>89.5134</v>
      </c>
      <c r="C12" s="285">
        <f>RANK(B12,($B$6:$B$7,$B$9:$B$19))</f>
        <v>3</v>
      </c>
      <c r="D12" s="286">
        <v>12.4</v>
      </c>
      <c r="E12" s="291">
        <f>RANK(D12,($D$6:$D$7,$D$9:$D$19))</f>
        <v>5</v>
      </c>
      <c r="F12" s="295">
        <v>10.6914</v>
      </c>
      <c r="G12" s="285">
        <f>RANK(F12,($F$6:$F$7,$F$9:$F$19),0)</f>
        <v>2</v>
      </c>
      <c r="H12" s="287">
        <v>7.2</v>
      </c>
      <c r="I12" s="285">
        <f>RANK(H12,($H$6:$H$7,$H$9:$H$18))</f>
        <v>7</v>
      </c>
      <c r="J12" s="295">
        <v>28.2825</v>
      </c>
      <c r="K12" s="285">
        <f>RANK(J12,($J$6:$J$7,$J$9:$J$19))</f>
        <v>6</v>
      </c>
      <c r="L12" s="287">
        <v>9.8</v>
      </c>
      <c r="M12" s="285">
        <f>RANK(L12,($L$6:$L$7,$L$9:$L$19),0)</f>
        <v>8</v>
      </c>
      <c r="N12" s="295">
        <v>50.5395</v>
      </c>
      <c r="O12" s="285">
        <f>RANK(N12,($N$6:$N$7,$N$9:$N$19),0)</f>
        <v>2</v>
      </c>
      <c r="P12" s="287">
        <v>14.6</v>
      </c>
      <c r="Q12" s="292">
        <f>RANK(P12,($P$6:$P$7,$P$9:$P$19),0)</f>
        <v>4</v>
      </c>
      <c r="R12" s="284"/>
    </row>
    <row r="13" spans="1:18" ht="24" customHeight="1">
      <c r="A13" s="87" t="s">
        <v>86</v>
      </c>
      <c r="B13" s="295">
        <v>72.1304</v>
      </c>
      <c r="C13" s="285">
        <f>RANK(B13,($B$6:$B$7,$B$9:$B$19))</f>
        <v>7</v>
      </c>
      <c r="D13" s="286">
        <v>9.7</v>
      </c>
      <c r="E13" s="291">
        <f>RANK(D13,($D$6:$D$7,$D$9:$D$19))</f>
        <v>12</v>
      </c>
      <c r="F13" s="295">
        <v>10.4395</v>
      </c>
      <c r="G13" s="285">
        <f>RANK(F13,($F$6:$F$7,$F$9:$F$19),0)</f>
        <v>3</v>
      </c>
      <c r="H13" s="287">
        <v>8.6</v>
      </c>
      <c r="I13" s="285">
        <f>RANK(H13,($H$6:$H$7,$H$9:$H$18))</f>
        <v>1</v>
      </c>
      <c r="J13" s="295">
        <v>22.234</v>
      </c>
      <c r="K13" s="285">
        <f>RANK(J13,($J$6:$J$7,$J$9:$J$19))</f>
        <v>9</v>
      </c>
      <c r="L13" s="287">
        <v>9</v>
      </c>
      <c r="M13" s="285">
        <f>RANK(L13,($L$6:$L$7,$L$9:$L$19),0)</f>
        <v>10</v>
      </c>
      <c r="N13" s="295">
        <v>39.4569</v>
      </c>
      <c r="O13" s="285">
        <f>RANK(N13,($N$6:$N$7,$N$9:$N$19),0)</f>
        <v>6</v>
      </c>
      <c r="P13" s="287">
        <v>10.4</v>
      </c>
      <c r="Q13" s="292">
        <f>RANK(P13,($P$6:$P$7,$P$9:$P$19),0)</f>
        <v>12</v>
      </c>
      <c r="R13" s="284"/>
    </row>
    <row r="14" spans="1:18" ht="24" customHeight="1">
      <c r="A14" s="87" t="s">
        <v>87</v>
      </c>
      <c r="B14" s="295">
        <v>95.4701</v>
      </c>
      <c r="C14" s="285">
        <f>RANK(B14,($B$6:$B$7,$B$9:$B$19))</f>
        <v>2</v>
      </c>
      <c r="D14" s="286">
        <v>12.6</v>
      </c>
      <c r="E14" s="291">
        <f>RANK(D14,($D$6:$D$7,$D$9:$D$19))</f>
        <v>4</v>
      </c>
      <c r="F14" s="295">
        <v>9.3831</v>
      </c>
      <c r="G14" s="285">
        <f>RANK(F14,($F$6:$F$7,$F$9:$F$19),0)</f>
        <v>5</v>
      </c>
      <c r="H14" s="287">
        <v>7.9</v>
      </c>
      <c r="I14" s="285">
        <f>RANK(H14,($H$6:$H$7,$H$9:$H$18))</f>
        <v>3</v>
      </c>
      <c r="J14" s="295">
        <v>41.1962</v>
      </c>
      <c r="K14" s="285">
        <f>RANK(J14,($J$6:$J$7,$J$9:$J$19))</f>
        <v>3</v>
      </c>
      <c r="L14" s="287">
        <v>13.3</v>
      </c>
      <c r="M14" s="285">
        <f>RANK(L14,($L$6:$L$7,$L$9:$L$19),0)</f>
        <v>5</v>
      </c>
      <c r="N14" s="295">
        <v>44.8909</v>
      </c>
      <c r="O14" s="285">
        <f>RANK(N14,($N$6:$N$7,$N$9:$N$19),0)</f>
        <v>3</v>
      </c>
      <c r="P14" s="287">
        <v>12.2</v>
      </c>
      <c r="Q14" s="292">
        <f>RANK(P14,($P$6:$P$7,$P$9:$P$19),0)</f>
        <v>9</v>
      </c>
      <c r="R14" s="284"/>
    </row>
    <row r="15" spans="1:18" ht="24" customHeight="1">
      <c r="A15" s="87" t="s">
        <v>88</v>
      </c>
      <c r="B15" s="295">
        <v>63.0841</v>
      </c>
      <c r="C15" s="285">
        <f>RANK(B15,($B$6:$B$7,$B$9:$B$19))</f>
        <v>9</v>
      </c>
      <c r="D15" s="286">
        <v>11.5</v>
      </c>
      <c r="E15" s="291">
        <f>RANK(D15,($D$6:$D$7,$D$9:$D$19))</f>
        <v>9</v>
      </c>
      <c r="F15" s="295">
        <v>6.6117</v>
      </c>
      <c r="G15" s="285">
        <f>RANK(F15,($F$6:$F$7,$F$9:$F$19),0)</f>
        <v>6</v>
      </c>
      <c r="H15" s="287">
        <v>8.6</v>
      </c>
      <c r="I15" s="285">
        <f>RANK(H15,($H$6:$H$7,$H$9:$H$18))</f>
        <v>1</v>
      </c>
      <c r="J15" s="295">
        <v>27.083</v>
      </c>
      <c r="K15" s="285">
        <f>RANK(J15,($J$6:$J$7,$J$9:$J$19))</f>
        <v>7</v>
      </c>
      <c r="L15" s="287">
        <v>11.3</v>
      </c>
      <c r="M15" s="285">
        <f>RANK(L15,($L$6:$L$7,$L$9:$L$19),0)</f>
        <v>7</v>
      </c>
      <c r="N15" s="295">
        <v>29.3893</v>
      </c>
      <c r="O15" s="285">
        <f>RANK(N15,($N$6:$N$7,$N$9:$N$19),0)</f>
        <v>9</v>
      </c>
      <c r="P15" s="286">
        <v>12.3</v>
      </c>
      <c r="Q15" s="292">
        <f>RANK(P15,($P$6:$P$7,$P$9:$P$19),0)</f>
        <v>8</v>
      </c>
      <c r="R15" s="284"/>
    </row>
    <row r="16" spans="1:18" ht="24" customHeight="1">
      <c r="A16" s="87" t="s">
        <v>363</v>
      </c>
      <c r="B16" s="295">
        <v>74.0944</v>
      </c>
      <c r="C16" s="285">
        <f>RANK(B16,($B$6:$B$7,$B$9:$B$19))</f>
        <v>6</v>
      </c>
      <c r="D16" s="287">
        <v>14.1</v>
      </c>
      <c r="E16" s="291">
        <f>RANK(D16,($D$6:$D$7,$D$9:$D$19))</f>
        <v>3</v>
      </c>
      <c r="F16" s="295">
        <v>0.8128</v>
      </c>
      <c r="G16" s="285">
        <f>RANK(F16,($F$6:$F$7,$F$9:$F$19),0)</f>
        <v>11</v>
      </c>
      <c r="H16" s="287">
        <v>2.5</v>
      </c>
      <c r="I16" s="285">
        <f>RANK(H16,($H$6:$H$7,$H$9:$H$18))</f>
        <v>11</v>
      </c>
      <c r="J16" s="295">
        <v>42.126</v>
      </c>
      <c r="K16" s="285">
        <f>RANK(J16,($J$6:$J$7,$J$9:$J$19))</f>
        <v>2</v>
      </c>
      <c r="L16" s="287">
        <v>14</v>
      </c>
      <c r="M16" s="285">
        <f>RANK(L16,($L$6:$L$7,$L$9:$L$19),0)</f>
        <v>4</v>
      </c>
      <c r="N16" s="295">
        <v>31.1556</v>
      </c>
      <c r="O16" s="285">
        <f>RANK(N16,($N$6:$N$7,$N$9:$N$19),0)</f>
        <v>7</v>
      </c>
      <c r="P16" s="286">
        <v>15.4</v>
      </c>
      <c r="Q16" s="292">
        <f>RANK(P16,($P$6:$P$7,$P$9:$P$19),0)</f>
        <v>1</v>
      </c>
      <c r="R16" s="284"/>
    </row>
    <row r="17" spans="1:18" ht="24" customHeight="1">
      <c r="A17" s="87" t="s">
        <v>194</v>
      </c>
      <c r="B17" s="295">
        <v>20.9166</v>
      </c>
      <c r="C17" s="285">
        <f>RANK(B17,($B$6:$B$7,$B$9:$B$19))</f>
        <v>13</v>
      </c>
      <c r="D17" s="287">
        <v>15.5</v>
      </c>
      <c r="E17" s="291">
        <f>RANK(D17,($D$6:$D$7,$D$9:$D$19))</f>
        <v>2</v>
      </c>
      <c r="F17" s="295">
        <v>0.1023</v>
      </c>
      <c r="G17" s="285">
        <f>RANK(F17,($F$6:$F$7,$F$9:$F$19),0)</f>
        <v>12</v>
      </c>
      <c r="H17" s="287">
        <v>1.7</v>
      </c>
      <c r="I17" s="285">
        <f>RANK(H17,($H$6:$H$7,$H$9:$H$18))</f>
        <v>12</v>
      </c>
      <c r="J17" s="295">
        <v>2.0739</v>
      </c>
      <c r="K17" s="285">
        <f>RANK(J17,($J$6:$J$7,$J$9:$J$19))</f>
        <v>13</v>
      </c>
      <c r="L17" s="287">
        <v>18.3</v>
      </c>
      <c r="M17" s="285">
        <f>RANK(L17,($L$6:$L$7,$L$9:$L$19),0)</f>
        <v>2</v>
      </c>
      <c r="N17" s="295">
        <v>18.7404</v>
      </c>
      <c r="O17" s="285">
        <f>RANK(N17,($N$6:$N$7,$N$9:$N$19),0)</f>
        <v>11</v>
      </c>
      <c r="P17" s="287">
        <v>15.3</v>
      </c>
      <c r="Q17" s="292">
        <f>RANK(P17,($P$6:$P$7,$P$9:$P$19),0)</f>
        <v>2</v>
      </c>
      <c r="R17" s="284"/>
    </row>
    <row r="18" spans="1:18" ht="24" customHeight="1">
      <c r="A18" s="87" t="s">
        <v>89</v>
      </c>
      <c r="B18" s="295">
        <v>24.1096</v>
      </c>
      <c r="C18" s="285">
        <f>RANK(B18,($B$6:$B$7,$B$9:$B$19))</f>
        <v>12</v>
      </c>
      <c r="D18" s="288">
        <v>12.2</v>
      </c>
      <c r="E18" s="291">
        <f>RANK(D18,($D$6:$D$7,$D$9:$D$19))</f>
        <v>6</v>
      </c>
      <c r="F18" s="295">
        <v>2.399</v>
      </c>
      <c r="G18" s="285">
        <f>RANK(F18,($F$6:$F$7,$F$9:$F$19),0)</f>
        <v>8</v>
      </c>
      <c r="H18" s="288">
        <v>7.3</v>
      </c>
      <c r="I18" s="285">
        <f>RANK(H18,($H$6:$H$7,$H$9:$H$18))</f>
        <v>6</v>
      </c>
      <c r="J18" s="295">
        <v>13.3459</v>
      </c>
      <c r="K18" s="285">
        <f>RANK(J18,($J$6:$J$7,$J$9:$J$19))</f>
        <v>11</v>
      </c>
      <c r="L18" s="287">
        <v>12.7</v>
      </c>
      <c r="M18" s="285">
        <f>RANK(L18,($L$6:$L$7,$L$9:$L$19),0)</f>
        <v>6</v>
      </c>
      <c r="N18" s="295">
        <v>8.3648</v>
      </c>
      <c r="O18" s="285">
        <f>RANK(N18,($N$6:$N$7,$N$9:$N$19),0)</f>
        <v>13</v>
      </c>
      <c r="P18" s="287">
        <v>12</v>
      </c>
      <c r="Q18" s="292">
        <f>RANK(P18,($P$6:$P$7,$P$9:$P$19),0)</f>
        <v>10</v>
      </c>
      <c r="R18" s="284"/>
    </row>
    <row r="19" spans="1:18" ht="24" customHeight="1">
      <c r="A19" s="87" t="s">
        <v>364</v>
      </c>
      <c r="B19" s="295">
        <v>60.3724</v>
      </c>
      <c r="C19" s="285">
        <f>RANK(B19,($B$6:$B$7,$B$9:$B$19))</f>
        <v>10</v>
      </c>
      <c r="D19" s="288">
        <v>18.4</v>
      </c>
      <c r="E19" s="291">
        <f>RANK(D19,($D$6:$D$7,$D$9:$D$19))</f>
        <v>1</v>
      </c>
      <c r="F19" s="291" t="s">
        <v>21</v>
      </c>
      <c r="G19" s="291" t="s">
        <v>21</v>
      </c>
      <c r="H19" s="291" t="s">
        <v>21</v>
      </c>
      <c r="I19" s="291" t="s">
        <v>21</v>
      </c>
      <c r="J19" s="295">
        <v>48.7314</v>
      </c>
      <c r="K19" s="285">
        <f>RANK(J19,($J$6:$J$7,$J$9:$J$19))</f>
        <v>1</v>
      </c>
      <c r="L19" s="288">
        <v>20.4</v>
      </c>
      <c r="M19" s="285">
        <f>RANK(L19,($L$6:$L$7,$L$9:$L$19),0)</f>
        <v>1</v>
      </c>
      <c r="N19" s="295">
        <v>11.641</v>
      </c>
      <c r="O19" s="285">
        <f>RANK(N19,($N$6:$N$7,$N$9:$N$19),0)</f>
        <v>12</v>
      </c>
      <c r="P19" s="288">
        <v>12.8</v>
      </c>
      <c r="Q19" s="292">
        <f>RANK(P19,($P$6:$P$7,$P$9:$P$19),0)</f>
        <v>6</v>
      </c>
      <c r="R19" s="284"/>
    </row>
    <row r="20" spans="1:17" ht="15.7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</sheetData>
  <sheetProtection/>
  <mergeCells count="7">
    <mergeCell ref="B3:E3"/>
    <mergeCell ref="F3:I3"/>
    <mergeCell ref="J3:M3"/>
    <mergeCell ref="N3:Q3"/>
    <mergeCell ref="A1:Q1"/>
    <mergeCell ref="N2:Q2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5"/>
  <sheetViews>
    <sheetView zoomScale="70" zoomScaleNormal="70" zoomScalePageLayoutView="0" workbookViewId="0" topLeftCell="A1">
      <selection activeCell="N7" sqref="N7"/>
    </sheetView>
  </sheetViews>
  <sheetFormatPr defaultColWidth="8.00390625" defaultRowHeight="14.25"/>
  <cols>
    <col min="1" max="1" width="15.00390625" style="7" customWidth="1"/>
    <col min="2" max="2" width="12.00390625" style="7" customWidth="1"/>
    <col min="3" max="3" width="11.25390625" style="7" customWidth="1"/>
    <col min="4" max="4" width="11.375" style="7" customWidth="1"/>
    <col min="5" max="5" width="9.125" style="8" customWidth="1"/>
    <col min="6" max="6" width="10.00390625" style="8" customWidth="1"/>
    <col min="7" max="8" width="9.75390625" style="9" customWidth="1"/>
    <col min="9" max="9" width="11.25390625" style="9" customWidth="1"/>
    <col min="10" max="10" width="10.875" style="9" customWidth="1"/>
    <col min="11" max="11" width="11.25390625" style="10" customWidth="1"/>
    <col min="12" max="12" width="10.125" style="9" customWidth="1"/>
    <col min="13" max="13" width="9.125" style="9" customWidth="1"/>
    <col min="14" max="14" width="12.625" style="10" customWidth="1"/>
    <col min="15" max="15" width="9.50390625" style="9" customWidth="1"/>
    <col min="16" max="16" width="7.50390625" style="9" customWidth="1"/>
    <col min="17" max="17" width="12.375" style="10" customWidth="1"/>
    <col min="18" max="19" width="8.50390625" style="11" customWidth="1"/>
    <col min="20" max="20" width="12.625" style="11" customWidth="1"/>
    <col min="21" max="21" width="12.375" style="11" customWidth="1"/>
    <col min="22" max="22" width="10.50390625" style="11" customWidth="1"/>
    <col min="23" max="23" width="10.75390625" style="0" customWidth="1"/>
    <col min="24" max="24" width="10.25390625" style="0" customWidth="1"/>
    <col min="25" max="25" width="10.00390625" style="0" customWidth="1"/>
    <col min="26" max="26" width="10.75390625" style="0" customWidth="1"/>
    <col min="27" max="27" width="10.875" style="0" customWidth="1"/>
    <col min="28" max="28" width="10.50390625" style="0" customWidth="1"/>
    <col min="29" max="30" width="11.25390625" style="0" customWidth="1"/>
    <col min="31" max="31" width="14.375" style="0" customWidth="1"/>
  </cols>
  <sheetData>
    <row r="1" ht="27.75" customHeight="1"/>
    <row r="2" spans="1:31" s="368" customFormat="1" ht="33" customHeight="1">
      <c r="A2" s="367" t="s">
        <v>371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</row>
    <row r="3" spans="1:31" s="4" customFormat="1" ht="26.25" customHeight="1">
      <c r="A3" s="344"/>
      <c r="B3" s="342" t="s">
        <v>370</v>
      </c>
      <c r="C3" s="342"/>
      <c r="D3" s="342"/>
      <c r="E3" s="341" t="s">
        <v>189</v>
      </c>
      <c r="F3" s="341"/>
      <c r="G3" s="342" t="s">
        <v>22</v>
      </c>
      <c r="H3" s="339"/>
      <c r="I3" s="345"/>
      <c r="J3" s="346"/>
      <c r="K3" s="342" t="s">
        <v>26</v>
      </c>
      <c r="L3" s="342"/>
      <c r="M3" s="342"/>
      <c r="N3" s="342" t="s">
        <v>208</v>
      </c>
      <c r="O3" s="342"/>
      <c r="P3" s="342"/>
      <c r="Q3" s="342" t="s">
        <v>209</v>
      </c>
      <c r="R3" s="342"/>
      <c r="S3" s="342"/>
      <c r="T3" s="353" t="s">
        <v>369</v>
      </c>
      <c r="U3" s="354"/>
      <c r="V3" s="355"/>
      <c r="W3" s="343" t="s">
        <v>34</v>
      </c>
      <c r="X3" s="343"/>
      <c r="Y3" s="343"/>
      <c r="Z3" s="343" t="s">
        <v>36</v>
      </c>
      <c r="AA3" s="343"/>
      <c r="AB3" s="343"/>
      <c r="AC3" s="347" t="s">
        <v>222</v>
      </c>
      <c r="AD3" s="348"/>
      <c r="AE3" s="349"/>
    </row>
    <row r="4" spans="1:31" s="61" customFormat="1" ht="32.25" customHeight="1">
      <c r="A4" s="344"/>
      <c r="B4" s="342"/>
      <c r="C4" s="342"/>
      <c r="D4" s="342"/>
      <c r="E4" s="341"/>
      <c r="F4" s="341"/>
      <c r="G4" s="342"/>
      <c r="H4" s="339"/>
      <c r="I4" s="339" t="s">
        <v>217</v>
      </c>
      <c r="J4" s="340"/>
      <c r="K4" s="342"/>
      <c r="L4" s="342"/>
      <c r="M4" s="342"/>
      <c r="N4" s="342"/>
      <c r="O4" s="342"/>
      <c r="P4" s="342"/>
      <c r="Q4" s="342"/>
      <c r="R4" s="342"/>
      <c r="S4" s="342"/>
      <c r="T4" s="356"/>
      <c r="U4" s="357"/>
      <c r="V4" s="358"/>
      <c r="W4" s="343"/>
      <c r="X4" s="343"/>
      <c r="Y4" s="343"/>
      <c r="Z4" s="343"/>
      <c r="AA4" s="343"/>
      <c r="AB4" s="343"/>
      <c r="AC4" s="350"/>
      <c r="AD4" s="351"/>
      <c r="AE4" s="352"/>
    </row>
    <row r="5" spans="1:31" s="5" customFormat="1" ht="37.5" customHeight="1">
      <c r="A5" s="71"/>
      <c r="B5" s="261" t="s">
        <v>139</v>
      </c>
      <c r="C5" s="297" t="s">
        <v>77</v>
      </c>
      <c r="D5" s="297" t="s">
        <v>191</v>
      </c>
      <c r="E5" s="259" t="s">
        <v>190</v>
      </c>
      <c r="F5" s="259" t="s">
        <v>191</v>
      </c>
      <c r="G5" s="259" t="s">
        <v>77</v>
      </c>
      <c r="H5" s="259" t="s">
        <v>191</v>
      </c>
      <c r="I5" s="260" t="s">
        <v>218</v>
      </c>
      <c r="J5" s="260" t="s">
        <v>219</v>
      </c>
      <c r="K5" s="261" t="s">
        <v>139</v>
      </c>
      <c r="L5" s="259" t="s">
        <v>77</v>
      </c>
      <c r="M5" s="259" t="s">
        <v>191</v>
      </c>
      <c r="N5" s="261" t="s">
        <v>139</v>
      </c>
      <c r="O5" s="259" t="s">
        <v>77</v>
      </c>
      <c r="P5" s="259" t="s">
        <v>191</v>
      </c>
      <c r="Q5" s="261" t="s">
        <v>139</v>
      </c>
      <c r="R5" s="259" t="s">
        <v>77</v>
      </c>
      <c r="S5" s="262" t="s">
        <v>191</v>
      </c>
      <c r="T5" s="261" t="s">
        <v>139</v>
      </c>
      <c r="U5" s="296" t="s">
        <v>77</v>
      </c>
      <c r="V5" s="262" t="s">
        <v>191</v>
      </c>
      <c r="W5" s="307" t="s">
        <v>231</v>
      </c>
      <c r="X5" s="79" t="s">
        <v>229</v>
      </c>
      <c r="Y5" s="80" t="s">
        <v>230</v>
      </c>
      <c r="Z5" s="78" t="s">
        <v>231</v>
      </c>
      <c r="AA5" s="79" t="s">
        <v>229</v>
      </c>
      <c r="AB5" s="84" t="s">
        <v>230</v>
      </c>
      <c r="AC5" s="60" t="s">
        <v>220</v>
      </c>
      <c r="AD5" s="69" t="s">
        <v>324</v>
      </c>
      <c r="AE5" s="69" t="s">
        <v>221</v>
      </c>
    </row>
    <row r="6" spans="1:31" s="6" customFormat="1" ht="37.5" customHeight="1">
      <c r="A6" s="70" t="s">
        <v>78</v>
      </c>
      <c r="B6" s="302">
        <v>138.80700037122122</v>
      </c>
      <c r="C6" s="304">
        <v>9.101935040861298</v>
      </c>
      <c r="D6" s="263" t="s">
        <v>21</v>
      </c>
      <c r="E6" s="263">
        <f>'[3]Sheet1'!$G5</f>
        <v>10.1</v>
      </c>
      <c r="F6" s="263" t="s">
        <v>21</v>
      </c>
      <c r="G6" s="263">
        <f>'[7]1-3月'!$D4</f>
        <v>15.5</v>
      </c>
      <c r="H6" s="263" t="s">
        <v>21</v>
      </c>
      <c r="I6" s="263">
        <f>'[11]T101635_1'!$D6</f>
        <v>19.2</v>
      </c>
      <c r="J6" s="263" t="s">
        <v>21</v>
      </c>
      <c r="K6" s="264">
        <v>399.47</v>
      </c>
      <c r="L6" s="263">
        <v>26.5</v>
      </c>
      <c r="M6" s="263" t="s">
        <v>21</v>
      </c>
      <c r="N6" s="264">
        <f>'[1]Sheet1'!$B3/10000</f>
        <v>101.0016</v>
      </c>
      <c r="O6" s="263">
        <f>'[1]Sheet1'!$C3</f>
        <v>22.284924202708865</v>
      </c>
      <c r="P6" s="263" t="s">
        <v>21</v>
      </c>
      <c r="Q6" s="264">
        <f>'[1]Sheet1'!$D3/10000</f>
        <v>45.3253</v>
      </c>
      <c r="R6" s="263">
        <f>'[1]Sheet1'!$E3</f>
        <v>16.222592035119106</v>
      </c>
      <c r="S6" s="265" t="s">
        <v>21</v>
      </c>
      <c r="T6" s="299">
        <v>125.38</v>
      </c>
      <c r="U6" s="265">
        <v>21.3</v>
      </c>
      <c r="V6" s="265" t="s">
        <v>21</v>
      </c>
      <c r="W6" s="81">
        <v>10591</v>
      </c>
      <c r="X6" s="82">
        <v>11.6</v>
      </c>
      <c r="Y6" s="83" t="s">
        <v>21</v>
      </c>
      <c r="Z6" s="81">
        <v>6393</v>
      </c>
      <c r="AA6" s="82">
        <v>15</v>
      </c>
      <c r="AB6" s="83" t="s">
        <v>21</v>
      </c>
      <c r="AC6" s="68">
        <v>96</v>
      </c>
      <c r="AD6" s="83" t="s">
        <v>21</v>
      </c>
      <c r="AE6" s="68">
        <v>29</v>
      </c>
    </row>
    <row r="7" spans="1:31" s="5" customFormat="1" ht="37.5" customHeight="1">
      <c r="A7" s="72" t="s">
        <v>192</v>
      </c>
      <c r="B7" s="303">
        <v>1.8342681393250209</v>
      </c>
      <c r="C7" s="305">
        <v>3.502322674463665</v>
      </c>
      <c r="D7" s="72">
        <f>RANK(C7,$C$7:$C$18,0)</f>
        <v>10</v>
      </c>
      <c r="E7" s="263">
        <f>'[3]Sheet1'!$G6</f>
        <v>9.3</v>
      </c>
      <c r="F7" s="266">
        <f>RANK(E7,$E$7:$E$19,0)</f>
        <v>11</v>
      </c>
      <c r="G7" s="263">
        <f>'[7]1-3月'!$D5</f>
        <v>19.8</v>
      </c>
      <c r="H7" s="266">
        <f>RANK(G7,$G$7:$G$19,0)</f>
        <v>7</v>
      </c>
      <c r="I7" s="263">
        <f>'[11]T101635_1'!$D7</f>
        <v>54.9</v>
      </c>
      <c r="J7" s="267">
        <f>RANK(I7,$I$7:$I$19)</f>
        <v>3</v>
      </c>
      <c r="K7" s="264">
        <v>116.959093379543</v>
      </c>
      <c r="L7" s="263">
        <v>21.9901438775519</v>
      </c>
      <c r="M7" s="266">
        <f>RANK(L7,$L$7:$L$19,0)</f>
        <v>9</v>
      </c>
      <c r="N7" s="264">
        <f>'[1]Sheet1'!$B11/10000</f>
        <v>7.3801</v>
      </c>
      <c r="O7" s="263">
        <f>'[1]Sheet1'!$C11</f>
        <v>8.82374625831281</v>
      </c>
      <c r="P7" s="266">
        <f>RANK(O7,$O$7:$O$19,0)</f>
        <v>9</v>
      </c>
      <c r="Q7" s="264">
        <f>'[1]Sheet1'!$D11/10000</f>
        <v>2.8875</v>
      </c>
      <c r="R7" s="263">
        <f>'[1]Sheet1'!$E11</f>
        <v>1.9021739130434838</v>
      </c>
      <c r="S7" s="268">
        <f>RANK(R7,$R$7:$R$19,0)</f>
        <v>11</v>
      </c>
      <c r="T7" s="300">
        <v>20.41</v>
      </c>
      <c r="U7" s="301">
        <v>-25.292825768667655</v>
      </c>
      <c r="V7" s="268">
        <f>RANK(U7,$U$7:$U$19,0)</f>
        <v>13</v>
      </c>
      <c r="W7" s="81">
        <v>11998</v>
      </c>
      <c r="X7" s="82">
        <v>12.0402691707732</v>
      </c>
      <c r="Y7" s="81">
        <f aca="true" t="shared" si="0" ref="Y7:Y15">RANK(X7,$X$7:$X$18,0)</f>
        <v>1</v>
      </c>
      <c r="Z7" s="82" t="s">
        <v>21</v>
      </c>
      <c r="AA7" s="82" t="s">
        <v>21</v>
      </c>
      <c r="AB7" s="82" t="s">
        <v>21</v>
      </c>
      <c r="AC7" s="68">
        <v>4</v>
      </c>
      <c r="AD7" s="81">
        <f>RANK(AC7,$AC$7:$AC$19,0)</f>
        <v>7</v>
      </c>
      <c r="AE7" s="68">
        <v>0</v>
      </c>
    </row>
    <row r="8" spans="1:31" s="5" customFormat="1" ht="37.5" customHeight="1">
      <c r="A8" s="72" t="s">
        <v>81</v>
      </c>
      <c r="B8" s="303">
        <v>3.2824519604566644</v>
      </c>
      <c r="C8" s="305">
        <v>5.1031279773212646</v>
      </c>
      <c r="D8" s="72">
        <f aca="true" t="shared" si="1" ref="D8:D18">RANK(C8,$C$7:$C$18,0)</f>
        <v>9</v>
      </c>
      <c r="E8" s="263">
        <f>'[3]Sheet1'!$G7</f>
        <v>-11.1</v>
      </c>
      <c r="F8" s="266">
        <f aca="true" t="shared" si="2" ref="F8:F19">RANK(E8,$E$7:$E$19,0)</f>
        <v>13</v>
      </c>
      <c r="G8" s="263">
        <f>'[7]1-3月'!$D6</f>
        <v>26.48231773503889</v>
      </c>
      <c r="H8" s="266">
        <f>RANK(G8,$G$7:$G$19,0)</f>
        <v>1</v>
      </c>
      <c r="I8" s="263">
        <f>'[11]T101635_1'!$D8</f>
        <v>35</v>
      </c>
      <c r="J8" s="267">
        <f>RANK(I8,$I$7:$I$19)</f>
        <v>4</v>
      </c>
      <c r="K8" s="264">
        <v>9.26255730040524</v>
      </c>
      <c r="L8" s="263">
        <v>19.7</v>
      </c>
      <c r="M8" s="266">
        <f aca="true" t="shared" si="3" ref="M8:M19">RANK(L8,$L$7:$L$19,0)</f>
        <v>10</v>
      </c>
      <c r="N8" s="264">
        <f>'[1]Sheet1'!$B12/10000</f>
        <v>2.8072</v>
      </c>
      <c r="O8" s="263">
        <f>'[1]Sheet1'!$C12</f>
        <v>3.7168403162639407</v>
      </c>
      <c r="P8" s="266">
        <f aca="true" t="shared" si="4" ref="P8:P19">RANK(O8,$O$7:$O$19,0)</f>
        <v>13</v>
      </c>
      <c r="Q8" s="264">
        <f>'[1]Sheet1'!$D12/10000</f>
        <v>1.087</v>
      </c>
      <c r="R8" s="263">
        <f>'[1]Sheet1'!$E12</f>
        <v>-12.416404802191607</v>
      </c>
      <c r="S8" s="268">
        <f aca="true" t="shared" si="5" ref="S8:S19">RANK(R8,$R$7:$R$19,0)</f>
        <v>13</v>
      </c>
      <c r="T8" s="300">
        <v>4.31</v>
      </c>
      <c r="U8" s="301">
        <v>18.406593406593387</v>
      </c>
      <c r="V8" s="268">
        <f aca="true" t="shared" si="6" ref="V8:V19">RANK(U8,$U$7:$U$19,0)</f>
        <v>4</v>
      </c>
      <c r="W8" s="81">
        <v>13243.0948995442</v>
      </c>
      <c r="X8" s="82">
        <v>11.7430501156122</v>
      </c>
      <c r="Y8" s="81">
        <f t="shared" si="0"/>
        <v>5</v>
      </c>
      <c r="Z8" s="82" t="s">
        <v>21</v>
      </c>
      <c r="AA8" s="82" t="s">
        <v>21</v>
      </c>
      <c r="AB8" s="82" t="s">
        <v>21</v>
      </c>
      <c r="AC8" s="68">
        <v>3</v>
      </c>
      <c r="AD8" s="81">
        <f aca="true" t="shared" si="7" ref="AD8:AD19">RANK(AC8,$AC$7:$AC$19,0)</f>
        <v>9</v>
      </c>
      <c r="AE8" s="68">
        <v>0</v>
      </c>
    </row>
    <row r="9" spans="1:31" s="5" customFormat="1" ht="37.5" customHeight="1">
      <c r="A9" s="72" t="s">
        <v>82</v>
      </c>
      <c r="B9" s="303">
        <v>8.62012099169259</v>
      </c>
      <c r="C9" s="305">
        <v>5.70063833149177</v>
      </c>
      <c r="D9" s="72">
        <f t="shared" si="1"/>
        <v>8</v>
      </c>
      <c r="E9" s="263">
        <f>'[3]Sheet1'!$G9</f>
        <v>14.2</v>
      </c>
      <c r="F9" s="266">
        <f t="shared" si="2"/>
        <v>6</v>
      </c>
      <c r="G9" s="263">
        <f>'[7]1-3月'!$D7</f>
        <v>0.7</v>
      </c>
      <c r="H9" s="266">
        <f aca="true" t="shared" si="8" ref="H9:H19">RANK(G9,$G$7:$G$19,0)</f>
        <v>13</v>
      </c>
      <c r="I9" s="263">
        <f>'[11]T101635_1'!$D9</f>
        <v>-44.8</v>
      </c>
      <c r="J9" s="267">
        <f aca="true" t="shared" si="9" ref="J9:J19">RANK(I9,$I$7:$I$19)</f>
        <v>13</v>
      </c>
      <c r="K9" s="264">
        <v>13.1419362500731</v>
      </c>
      <c r="L9" s="263">
        <v>17.189740650566</v>
      </c>
      <c r="M9" s="266">
        <f t="shared" si="3"/>
        <v>12</v>
      </c>
      <c r="N9" s="264">
        <f>'[1]Sheet1'!$B13/10000</f>
        <v>1.2309</v>
      </c>
      <c r="O9" s="263">
        <f>'[1]Sheet1'!$C13</f>
        <v>51.34636665437108</v>
      </c>
      <c r="P9" s="266">
        <f t="shared" si="4"/>
        <v>2</v>
      </c>
      <c r="Q9" s="264">
        <f>'[1]Sheet1'!$D13/10000</f>
        <v>0.7341</v>
      </c>
      <c r="R9" s="263">
        <f>'[1]Sheet1'!$E13</f>
        <v>43.26697892271662</v>
      </c>
      <c r="S9" s="268">
        <f t="shared" si="5"/>
        <v>3</v>
      </c>
      <c r="T9" s="300">
        <v>4.02</v>
      </c>
      <c r="U9" s="301">
        <v>12.921348314606718</v>
      </c>
      <c r="V9" s="268">
        <f t="shared" si="6"/>
        <v>7</v>
      </c>
      <c r="W9" s="81">
        <v>11357</v>
      </c>
      <c r="X9" s="82">
        <v>11.9343788724112</v>
      </c>
      <c r="Y9" s="81">
        <f t="shared" si="0"/>
        <v>2</v>
      </c>
      <c r="Z9" s="81">
        <v>6773.40717390865</v>
      </c>
      <c r="AA9" s="82">
        <v>15.4270442609328</v>
      </c>
      <c r="AB9" s="81">
        <f aca="true" t="shared" si="10" ref="AB9:AB15">RANK(AA9,$AA$9:$AA$18,0)</f>
        <v>2</v>
      </c>
      <c r="AC9" s="68">
        <v>2</v>
      </c>
      <c r="AD9" s="81">
        <f t="shared" si="7"/>
        <v>12</v>
      </c>
      <c r="AE9" s="68">
        <v>0</v>
      </c>
    </row>
    <row r="10" spans="1:31" s="5" customFormat="1" ht="37.5" customHeight="1">
      <c r="A10" s="72" t="s">
        <v>83</v>
      </c>
      <c r="B10" s="303">
        <v>20.362682264975724</v>
      </c>
      <c r="C10" s="305">
        <v>9.243775225927164</v>
      </c>
      <c r="D10" s="72">
        <f t="shared" si="1"/>
        <v>5</v>
      </c>
      <c r="E10" s="263">
        <f>'[3]Sheet1'!$G10</f>
        <v>9.5</v>
      </c>
      <c r="F10" s="266">
        <f t="shared" si="2"/>
        <v>10</v>
      </c>
      <c r="G10" s="263">
        <f>'[7]1-3月'!$D12</f>
        <v>19.9</v>
      </c>
      <c r="H10" s="266">
        <f t="shared" si="8"/>
        <v>6</v>
      </c>
      <c r="I10" s="263">
        <f>'[11]T101635_1'!$D10</f>
        <v>18.5</v>
      </c>
      <c r="J10" s="267">
        <f t="shared" si="9"/>
        <v>7</v>
      </c>
      <c r="K10" s="264">
        <v>37.09</v>
      </c>
      <c r="L10" s="263">
        <v>36.821798024963</v>
      </c>
      <c r="M10" s="266">
        <f t="shared" si="3"/>
        <v>3</v>
      </c>
      <c r="N10" s="264">
        <f>'[1]Sheet1'!$B20/10000</f>
        <v>4.2735</v>
      </c>
      <c r="O10" s="263">
        <f>'[1]Sheet1'!$C20</f>
        <v>15.080113100848251</v>
      </c>
      <c r="P10" s="266">
        <f t="shared" si="4"/>
        <v>4</v>
      </c>
      <c r="Q10" s="264">
        <f>'[1]Sheet1'!$D20/10000</f>
        <v>2.7673</v>
      </c>
      <c r="R10" s="263">
        <f>'[1]Sheet1'!$E20</f>
        <v>25.053097745040446</v>
      </c>
      <c r="S10" s="268">
        <f t="shared" si="5"/>
        <v>4</v>
      </c>
      <c r="T10" s="300">
        <v>6.45</v>
      </c>
      <c r="U10" s="301">
        <v>-2.567975830815712</v>
      </c>
      <c r="V10" s="268">
        <f t="shared" si="6"/>
        <v>10</v>
      </c>
      <c r="W10" s="81">
        <v>9858</v>
      </c>
      <c r="X10" s="82">
        <v>11.7836224057973</v>
      </c>
      <c r="Y10" s="81">
        <f t="shared" si="0"/>
        <v>4</v>
      </c>
      <c r="Z10" s="81">
        <v>7415.72776508992</v>
      </c>
      <c r="AA10" s="82">
        <v>14.7926262135731</v>
      </c>
      <c r="AB10" s="81">
        <f t="shared" si="10"/>
        <v>5</v>
      </c>
      <c r="AC10" s="68">
        <v>6</v>
      </c>
      <c r="AD10" s="81">
        <f t="shared" si="7"/>
        <v>5</v>
      </c>
      <c r="AE10" s="68">
        <v>4</v>
      </c>
    </row>
    <row r="11" spans="1:31" s="5" customFormat="1" ht="37.5" customHeight="1">
      <c r="A11" s="72" t="s">
        <v>84</v>
      </c>
      <c r="B11" s="303">
        <v>25.238540190301226</v>
      </c>
      <c r="C11" s="305">
        <v>9.522692857561577</v>
      </c>
      <c r="D11" s="72">
        <f t="shared" si="1"/>
        <v>4</v>
      </c>
      <c r="E11" s="263">
        <f>'[3]Sheet1'!$G11</f>
        <v>12.4</v>
      </c>
      <c r="F11" s="266">
        <f t="shared" si="2"/>
        <v>7</v>
      </c>
      <c r="G11" s="263">
        <f>'[7]1-3月'!$D13</f>
        <v>16.47179135831702</v>
      </c>
      <c r="H11" s="266">
        <f t="shared" si="8"/>
        <v>10</v>
      </c>
      <c r="I11" s="263">
        <f>'[11]T101635_1'!$D11</f>
        <v>6.1</v>
      </c>
      <c r="J11" s="267">
        <f t="shared" si="9"/>
        <v>10</v>
      </c>
      <c r="K11" s="264">
        <v>32.3348172543268</v>
      </c>
      <c r="L11" s="263">
        <v>27.8957846172189</v>
      </c>
      <c r="M11" s="266">
        <f t="shared" si="3"/>
        <v>6</v>
      </c>
      <c r="N11" s="264">
        <f>'[1]Sheet1'!$B19/10000</f>
        <v>2.7609</v>
      </c>
      <c r="O11" s="263">
        <f>'[1]Sheet1'!$C19</f>
        <v>6.499768554235459</v>
      </c>
      <c r="P11" s="266">
        <f t="shared" si="4"/>
        <v>11</v>
      </c>
      <c r="Q11" s="264">
        <f>'[1]Sheet1'!$D19/10000</f>
        <v>1.5757</v>
      </c>
      <c r="R11" s="263">
        <f>'[1]Sheet1'!$E19</f>
        <v>-8.15993472052223</v>
      </c>
      <c r="S11" s="268">
        <f t="shared" si="5"/>
        <v>12</v>
      </c>
      <c r="T11" s="300">
        <v>3.07</v>
      </c>
      <c r="U11" s="301">
        <v>13.284132841328415</v>
      </c>
      <c r="V11" s="268">
        <f t="shared" si="6"/>
        <v>6</v>
      </c>
      <c r="W11" s="81">
        <v>10166.0850697334</v>
      </c>
      <c r="X11" s="82">
        <v>11.8611201345051</v>
      </c>
      <c r="Y11" s="81">
        <f t="shared" si="0"/>
        <v>3</v>
      </c>
      <c r="Z11" s="81">
        <v>6049.47022243135</v>
      </c>
      <c r="AA11" s="82">
        <v>15.4035840952574</v>
      </c>
      <c r="AB11" s="81">
        <f t="shared" si="10"/>
        <v>3</v>
      </c>
      <c r="AC11" s="68">
        <v>3</v>
      </c>
      <c r="AD11" s="81">
        <f t="shared" si="7"/>
        <v>9</v>
      </c>
      <c r="AE11" s="68">
        <v>0</v>
      </c>
    </row>
    <row r="12" spans="1:31" s="5" customFormat="1" ht="37.5" customHeight="1">
      <c r="A12" s="72" t="s">
        <v>85</v>
      </c>
      <c r="B12" s="303">
        <v>21.084476890899005</v>
      </c>
      <c r="C12" s="305">
        <v>8.850752925655424</v>
      </c>
      <c r="D12" s="72">
        <f t="shared" si="1"/>
        <v>7</v>
      </c>
      <c r="E12" s="263">
        <f>'[3]Sheet1'!$G12</f>
        <v>14.8</v>
      </c>
      <c r="F12" s="266">
        <f t="shared" si="2"/>
        <v>5</v>
      </c>
      <c r="G12" s="263">
        <f>'[7]1-3月'!$D14</f>
        <v>25.300892838646888</v>
      </c>
      <c r="H12" s="266">
        <f t="shared" si="8"/>
        <v>4</v>
      </c>
      <c r="I12" s="263">
        <f>'[11]T101635_1'!$D12</f>
        <v>68.4</v>
      </c>
      <c r="J12" s="267">
        <f t="shared" si="9"/>
        <v>1</v>
      </c>
      <c r="K12" s="264">
        <v>31.2967811536946</v>
      </c>
      <c r="L12" s="263">
        <v>41.8707154219049</v>
      </c>
      <c r="M12" s="266">
        <f t="shared" si="3"/>
        <v>2</v>
      </c>
      <c r="N12" s="264">
        <f>'[1]Sheet1'!$B17/10000</f>
        <v>8.4255</v>
      </c>
      <c r="O12" s="263">
        <f>'[1]Sheet1'!$C17</f>
        <v>8.175947205567041</v>
      </c>
      <c r="P12" s="266">
        <f t="shared" si="4"/>
        <v>10</v>
      </c>
      <c r="Q12" s="264">
        <f>'[1]Sheet1'!$D17/10000</f>
        <v>6.475</v>
      </c>
      <c r="R12" s="263">
        <f>'[1]Sheet1'!$E17</f>
        <v>7.567073677215717</v>
      </c>
      <c r="S12" s="268">
        <f t="shared" si="5"/>
        <v>9</v>
      </c>
      <c r="T12" s="300">
        <v>11.35</v>
      </c>
      <c r="U12" s="301">
        <v>6.472795497185729</v>
      </c>
      <c r="V12" s="268">
        <f t="shared" si="6"/>
        <v>9</v>
      </c>
      <c r="W12" s="81">
        <v>10765.5164841325</v>
      </c>
      <c r="X12" s="82">
        <v>11.1967598423855</v>
      </c>
      <c r="Y12" s="81">
        <f t="shared" si="0"/>
        <v>9</v>
      </c>
      <c r="Z12" s="81">
        <v>7587.98520606629</v>
      </c>
      <c r="AA12" s="82">
        <v>14.4160137449971</v>
      </c>
      <c r="AB12" s="81">
        <f t="shared" si="10"/>
        <v>8</v>
      </c>
      <c r="AC12" s="68">
        <v>14</v>
      </c>
      <c r="AD12" s="81">
        <f t="shared" si="7"/>
        <v>3</v>
      </c>
      <c r="AE12" s="68">
        <v>11</v>
      </c>
    </row>
    <row r="13" spans="1:31" s="5" customFormat="1" ht="37.5" customHeight="1">
      <c r="A13" s="72" t="s">
        <v>86</v>
      </c>
      <c r="B13" s="303">
        <v>20.31261662880714</v>
      </c>
      <c r="C13" s="305">
        <v>10.625594866560961</v>
      </c>
      <c r="D13" s="72">
        <f t="shared" si="1"/>
        <v>1</v>
      </c>
      <c r="E13" s="263">
        <f>'[3]Sheet1'!$G13</f>
        <v>9.8</v>
      </c>
      <c r="F13" s="266">
        <f t="shared" si="2"/>
        <v>9</v>
      </c>
      <c r="G13" s="263">
        <f>'[7]1-3月'!$D15</f>
        <v>5.508895233064948</v>
      </c>
      <c r="H13" s="266">
        <f t="shared" si="8"/>
        <v>12</v>
      </c>
      <c r="I13" s="263">
        <f>'[11]T101635_1'!$D13</f>
        <v>9.5</v>
      </c>
      <c r="J13" s="267">
        <f t="shared" si="9"/>
        <v>9</v>
      </c>
      <c r="K13" s="264">
        <v>34.8495240606612</v>
      </c>
      <c r="L13" s="263">
        <v>19.501012485974</v>
      </c>
      <c r="M13" s="266">
        <f t="shared" si="3"/>
        <v>11</v>
      </c>
      <c r="N13" s="264">
        <f>'[1]Sheet1'!$B16/10000</f>
        <v>5.7301</v>
      </c>
      <c r="O13" s="263">
        <f>'[1]Sheet1'!$C16</f>
        <v>8.86896053806548</v>
      </c>
      <c r="P13" s="266">
        <f t="shared" si="4"/>
        <v>8</v>
      </c>
      <c r="Q13" s="264">
        <f>'[1]Sheet1'!$D16/10000</f>
        <v>3.4303</v>
      </c>
      <c r="R13" s="263">
        <f>'[1]Sheet1'!$E16</f>
        <v>16.867675115835382</v>
      </c>
      <c r="S13" s="268">
        <f t="shared" si="5"/>
        <v>7</v>
      </c>
      <c r="T13" s="300">
        <v>9.34</v>
      </c>
      <c r="U13" s="301">
        <v>14.460784313725483</v>
      </c>
      <c r="V13" s="268">
        <f t="shared" si="6"/>
        <v>5</v>
      </c>
      <c r="W13" s="81">
        <v>7536.69437806361</v>
      </c>
      <c r="X13" s="82">
        <v>11.1245893789012</v>
      </c>
      <c r="Y13" s="81">
        <f t="shared" si="0"/>
        <v>10</v>
      </c>
      <c r="Z13" s="81">
        <v>4707.64178583958</v>
      </c>
      <c r="AA13" s="82">
        <v>15.6117912232544</v>
      </c>
      <c r="AB13" s="81">
        <f t="shared" si="10"/>
        <v>1</v>
      </c>
      <c r="AC13" s="68">
        <v>24</v>
      </c>
      <c r="AD13" s="81">
        <f t="shared" si="7"/>
        <v>1</v>
      </c>
      <c r="AE13" s="68">
        <v>8</v>
      </c>
    </row>
    <row r="14" spans="1:31" s="5" customFormat="1" ht="37.5" customHeight="1">
      <c r="A14" s="72" t="s">
        <v>87</v>
      </c>
      <c r="B14" s="303">
        <v>18.519877462039492</v>
      </c>
      <c r="C14" s="305">
        <v>9.721551218809243</v>
      </c>
      <c r="D14" s="72">
        <f t="shared" si="1"/>
        <v>3</v>
      </c>
      <c r="E14" s="263">
        <f>'[3]Sheet1'!$G14</f>
        <v>15.2</v>
      </c>
      <c r="F14" s="266">
        <f t="shared" si="2"/>
        <v>4</v>
      </c>
      <c r="G14" s="263">
        <f>'[7]1-3月'!$D16</f>
        <v>20.161555193376685</v>
      </c>
      <c r="H14" s="266">
        <f t="shared" si="8"/>
        <v>5</v>
      </c>
      <c r="I14" s="263">
        <f>'[11]T101635_1'!$D14</f>
        <v>19.1</v>
      </c>
      <c r="J14" s="267">
        <f t="shared" si="9"/>
        <v>6</v>
      </c>
      <c r="K14" s="264">
        <v>29.85</v>
      </c>
      <c r="L14" s="263">
        <v>36.5</v>
      </c>
      <c r="M14" s="266">
        <f t="shared" si="3"/>
        <v>4</v>
      </c>
      <c r="N14" s="264">
        <f>'[1]Sheet1'!$B15/10000</f>
        <v>5.3668</v>
      </c>
      <c r="O14" s="263">
        <f>'[1]Sheet1'!$C15</f>
        <v>116.52545791979344</v>
      </c>
      <c r="P14" s="266">
        <f t="shared" si="4"/>
        <v>1</v>
      </c>
      <c r="Q14" s="264">
        <f>'[1]Sheet1'!$D15/10000</f>
        <v>3.2893</v>
      </c>
      <c r="R14" s="263">
        <f>'[1]Sheet1'!$E15</f>
        <v>113.84085294500065</v>
      </c>
      <c r="S14" s="268">
        <f t="shared" si="5"/>
        <v>1</v>
      </c>
      <c r="T14" s="300">
        <v>9.97</v>
      </c>
      <c r="U14" s="301">
        <v>11.396648044692753</v>
      </c>
      <c r="V14" s="268">
        <f t="shared" si="6"/>
        <v>8</v>
      </c>
      <c r="W14" s="81">
        <v>10973.0586916818</v>
      </c>
      <c r="X14" s="82">
        <v>11.3608677263107</v>
      </c>
      <c r="Y14" s="81">
        <f t="shared" si="0"/>
        <v>7</v>
      </c>
      <c r="Z14" s="81">
        <v>7372.54177709438</v>
      </c>
      <c r="AA14" s="82">
        <v>14.5191125677108</v>
      </c>
      <c r="AB14" s="81">
        <f t="shared" si="10"/>
        <v>7</v>
      </c>
      <c r="AC14" s="68">
        <v>9</v>
      </c>
      <c r="AD14" s="81">
        <f t="shared" si="7"/>
        <v>4</v>
      </c>
      <c r="AE14" s="68">
        <v>0</v>
      </c>
    </row>
    <row r="15" spans="1:31" s="5" customFormat="1" ht="37.5" customHeight="1">
      <c r="A15" s="72" t="s">
        <v>88</v>
      </c>
      <c r="B15" s="303">
        <v>12.996400529892286</v>
      </c>
      <c r="C15" s="305">
        <v>10.50995713124474</v>
      </c>
      <c r="D15" s="72">
        <f t="shared" si="1"/>
        <v>2</v>
      </c>
      <c r="E15" s="263">
        <f>'[3]Sheet1'!$G15</f>
        <v>10.3</v>
      </c>
      <c r="F15" s="266">
        <f t="shared" si="2"/>
        <v>8</v>
      </c>
      <c r="G15" s="263">
        <f>'[7]1-3月'!$D17</f>
        <v>13.634254429264118</v>
      </c>
      <c r="H15" s="266">
        <f t="shared" si="8"/>
        <v>11</v>
      </c>
      <c r="I15" s="263">
        <f>'[11]T101635_1'!$D15</f>
        <v>11.5</v>
      </c>
      <c r="J15" s="267">
        <f t="shared" si="9"/>
        <v>8</v>
      </c>
      <c r="K15" s="264">
        <v>21.9194423643566</v>
      </c>
      <c r="L15" s="263">
        <v>15.1131855088327</v>
      </c>
      <c r="M15" s="266">
        <f t="shared" si="3"/>
        <v>13</v>
      </c>
      <c r="N15" s="264">
        <f>'[1]Sheet1'!$B18/10000</f>
        <v>3.5902</v>
      </c>
      <c r="O15" s="263">
        <f>'[1]Sheet1'!$C18</f>
        <v>10.176149266556195</v>
      </c>
      <c r="P15" s="266">
        <f t="shared" si="4"/>
        <v>7</v>
      </c>
      <c r="Q15" s="264">
        <f>'[1]Sheet1'!$D18/10000</f>
        <v>2.3361</v>
      </c>
      <c r="R15" s="263">
        <f>'[1]Sheet1'!$E18</f>
        <v>21.488376930677617</v>
      </c>
      <c r="S15" s="268">
        <f t="shared" si="5"/>
        <v>5</v>
      </c>
      <c r="T15" s="300">
        <v>3.83</v>
      </c>
      <c r="U15" s="301">
        <v>-12.155963302752298</v>
      </c>
      <c r="V15" s="268">
        <f t="shared" si="6"/>
        <v>12</v>
      </c>
      <c r="W15" s="81">
        <v>9642.62440369047</v>
      </c>
      <c r="X15" s="82">
        <v>11.6360144662996</v>
      </c>
      <c r="Y15" s="81">
        <f t="shared" si="0"/>
        <v>6</v>
      </c>
      <c r="Z15" s="81">
        <v>6287.02690427383</v>
      </c>
      <c r="AA15" s="82">
        <v>15.0745243145747</v>
      </c>
      <c r="AB15" s="81">
        <f t="shared" si="10"/>
        <v>4</v>
      </c>
      <c r="AC15" s="68">
        <v>5</v>
      </c>
      <c r="AD15" s="81">
        <f t="shared" si="7"/>
        <v>6</v>
      </c>
      <c r="AE15" s="68">
        <v>0</v>
      </c>
    </row>
    <row r="16" spans="1:31" s="5" customFormat="1" ht="37.5" customHeight="1">
      <c r="A16" s="72" t="s">
        <v>193</v>
      </c>
      <c r="B16" s="303">
        <v>1.5574020915703273</v>
      </c>
      <c r="C16" s="305">
        <v>3.318851810236767</v>
      </c>
      <c r="D16" s="72">
        <f t="shared" si="1"/>
        <v>11</v>
      </c>
      <c r="E16" s="263">
        <f>'[3]Sheet1'!$G16</f>
        <v>17.1</v>
      </c>
      <c r="F16" s="266">
        <f t="shared" si="2"/>
        <v>3</v>
      </c>
      <c r="G16" s="263">
        <f>'[7]1-3月'!$D8</f>
        <v>25.369828123528663</v>
      </c>
      <c r="H16" s="266">
        <f t="shared" si="8"/>
        <v>3</v>
      </c>
      <c r="I16" s="263">
        <f>'[11]T101635_1'!$D16</f>
        <v>65.3</v>
      </c>
      <c r="J16" s="267">
        <f t="shared" si="9"/>
        <v>2</v>
      </c>
      <c r="K16" s="264">
        <v>48.6278827743962</v>
      </c>
      <c r="L16" s="263">
        <v>27.0723792859326</v>
      </c>
      <c r="M16" s="266">
        <f t="shared" si="3"/>
        <v>7</v>
      </c>
      <c r="N16" s="264">
        <f>'[1]Sheet1'!$B8/10000</f>
        <v>9.9416</v>
      </c>
      <c r="O16" s="263">
        <f>'[1]Sheet1'!$C8</f>
        <v>13.76911105007781</v>
      </c>
      <c r="P16" s="266">
        <f t="shared" si="4"/>
        <v>5</v>
      </c>
      <c r="Q16" s="264">
        <f>'[1]Sheet1'!$D8/10000</f>
        <v>2.9545</v>
      </c>
      <c r="R16" s="263">
        <f>'[1]Sheet1'!$E8</f>
        <v>44.241566176829565</v>
      </c>
      <c r="S16" s="268">
        <f t="shared" si="5"/>
        <v>2</v>
      </c>
      <c r="T16" s="300">
        <v>21.01</v>
      </c>
      <c r="U16" s="301">
        <v>72.77960526315789</v>
      </c>
      <c r="V16" s="268">
        <f t="shared" si="6"/>
        <v>2</v>
      </c>
      <c r="W16" s="81" t="s">
        <v>21</v>
      </c>
      <c r="X16" s="81" t="s">
        <v>21</v>
      </c>
      <c r="Y16" s="81" t="s">
        <v>21</v>
      </c>
      <c r="Z16" s="81" t="s">
        <v>21</v>
      </c>
      <c r="AA16" s="81" t="s">
        <v>21</v>
      </c>
      <c r="AB16" s="81" t="s">
        <v>21</v>
      </c>
      <c r="AC16" s="68">
        <v>4</v>
      </c>
      <c r="AD16" s="81">
        <f t="shared" si="7"/>
        <v>7</v>
      </c>
      <c r="AE16" s="68">
        <v>0</v>
      </c>
    </row>
    <row r="17" spans="1:31" s="5" customFormat="1" ht="37.5" customHeight="1">
      <c r="A17" s="72" t="s">
        <v>194</v>
      </c>
      <c r="B17" s="303">
        <v>0.20168291942758054</v>
      </c>
      <c r="C17" s="305">
        <v>2.3</v>
      </c>
      <c r="D17" s="72">
        <f t="shared" si="1"/>
        <v>12</v>
      </c>
      <c r="E17" s="263">
        <f>'[3]Sheet1'!$G17</f>
        <v>-2.7</v>
      </c>
      <c r="F17" s="266">
        <f t="shared" si="2"/>
        <v>12</v>
      </c>
      <c r="G17" s="263">
        <f>'[7]1-3月'!$D9</f>
        <v>26.186970923813007</v>
      </c>
      <c r="H17" s="266">
        <f t="shared" si="8"/>
        <v>2</v>
      </c>
      <c r="I17" s="263">
        <f>'[11]T101635_1'!$D17</f>
        <v>-4.4</v>
      </c>
      <c r="J17" s="267">
        <f t="shared" si="9"/>
        <v>11</v>
      </c>
      <c r="K17" s="264">
        <v>10.3</v>
      </c>
      <c r="L17" s="263">
        <v>22.3</v>
      </c>
      <c r="M17" s="266">
        <f t="shared" si="3"/>
        <v>8</v>
      </c>
      <c r="N17" s="264">
        <f>'[1]Sheet1'!$B9/10000</f>
        <v>1.1154</v>
      </c>
      <c r="O17" s="263">
        <f>'[1]Sheet1'!$C9</f>
        <v>4.880112834978846</v>
      </c>
      <c r="P17" s="266">
        <f t="shared" si="4"/>
        <v>12</v>
      </c>
      <c r="Q17" s="264">
        <f>'[1]Sheet1'!$D9/10000</f>
        <v>0.3666</v>
      </c>
      <c r="R17" s="263">
        <f>'[1]Sheet1'!$E9</f>
        <v>8.173502508114481</v>
      </c>
      <c r="S17" s="268">
        <f t="shared" si="5"/>
        <v>8</v>
      </c>
      <c r="T17" s="300">
        <v>10.48</v>
      </c>
      <c r="U17" s="301">
        <v>40.860215053763454</v>
      </c>
      <c r="V17" s="268">
        <f t="shared" si="6"/>
        <v>3</v>
      </c>
      <c r="W17" s="81" t="s">
        <v>21</v>
      </c>
      <c r="X17" s="81" t="s">
        <v>21</v>
      </c>
      <c r="Y17" s="81" t="s">
        <v>21</v>
      </c>
      <c r="Z17" s="81" t="s">
        <v>21</v>
      </c>
      <c r="AA17" s="81" t="s">
        <v>21</v>
      </c>
      <c r="AB17" s="81" t="s">
        <v>21</v>
      </c>
      <c r="AC17" s="68">
        <v>3</v>
      </c>
      <c r="AD17" s="81">
        <f t="shared" si="7"/>
        <v>9</v>
      </c>
      <c r="AE17" s="68">
        <v>0</v>
      </c>
    </row>
    <row r="18" spans="1:31" s="5" customFormat="1" ht="37.5" customHeight="1">
      <c r="A18" s="72" t="s">
        <v>89</v>
      </c>
      <c r="B18" s="303">
        <v>4.79648030183418</v>
      </c>
      <c r="C18" s="305">
        <v>9.121739019454967</v>
      </c>
      <c r="D18" s="72">
        <f t="shared" si="1"/>
        <v>6</v>
      </c>
      <c r="E18" s="263">
        <f>'[3]Sheet1'!$G18</f>
        <v>18.3</v>
      </c>
      <c r="F18" s="266">
        <f t="shared" si="2"/>
        <v>2</v>
      </c>
      <c r="G18" s="263">
        <f>'[7]1-3月'!$D10</f>
        <v>19.8</v>
      </c>
      <c r="H18" s="266">
        <f t="shared" si="8"/>
        <v>7</v>
      </c>
      <c r="I18" s="263">
        <f>'[11]T101635_1'!$D$20</f>
        <v>-30.2</v>
      </c>
      <c r="J18" s="267">
        <f t="shared" si="9"/>
        <v>12</v>
      </c>
      <c r="K18" s="264">
        <v>4.78999361734423</v>
      </c>
      <c r="L18" s="263">
        <v>28.8807506694332</v>
      </c>
      <c r="M18" s="266">
        <f t="shared" si="3"/>
        <v>5</v>
      </c>
      <c r="N18" s="264">
        <f>'[1]Sheet1'!$B7/10000</f>
        <v>0.7536</v>
      </c>
      <c r="O18" s="263">
        <f>'[1]Sheet1'!$C7</f>
        <v>12.865059158304632</v>
      </c>
      <c r="P18" s="266">
        <f t="shared" si="4"/>
        <v>6</v>
      </c>
      <c r="Q18" s="264">
        <f>'[1]Sheet1'!$D7/10000</f>
        <v>0.4862</v>
      </c>
      <c r="R18" s="263">
        <f>'[1]Sheet1'!$E7</f>
        <v>20.85508327119065</v>
      </c>
      <c r="S18" s="268">
        <f t="shared" si="5"/>
        <v>6</v>
      </c>
      <c r="T18" s="300">
        <v>1.2</v>
      </c>
      <c r="U18" s="301">
        <v>-4</v>
      </c>
      <c r="V18" s="268">
        <f t="shared" si="6"/>
        <v>11</v>
      </c>
      <c r="W18" s="81">
        <v>11432.8752119571</v>
      </c>
      <c r="X18" s="82">
        <v>11.3330105139308</v>
      </c>
      <c r="Y18" s="81">
        <f>RANK(X18,$X$7:$X$18,0)</f>
        <v>8</v>
      </c>
      <c r="Z18" s="81">
        <v>9770.77280483048</v>
      </c>
      <c r="AA18" s="82">
        <v>14.706442838879</v>
      </c>
      <c r="AB18" s="81">
        <f>RANK(AA18,$AA$9:$AA$18,0)</f>
        <v>6</v>
      </c>
      <c r="AC18" s="68">
        <v>1</v>
      </c>
      <c r="AD18" s="81">
        <f t="shared" si="7"/>
        <v>13</v>
      </c>
      <c r="AE18" s="68">
        <v>0</v>
      </c>
    </row>
    <row r="19" spans="1:31" s="5" customFormat="1" ht="37.5" customHeight="1">
      <c r="A19" s="72" t="s">
        <v>210</v>
      </c>
      <c r="B19" s="263" t="s">
        <v>21</v>
      </c>
      <c r="C19" s="263" t="s">
        <v>21</v>
      </c>
      <c r="D19" s="263" t="s">
        <v>21</v>
      </c>
      <c r="E19" s="263">
        <f>'[3]Sheet1'!$G19</f>
        <v>31.5</v>
      </c>
      <c r="F19" s="266">
        <f t="shared" si="2"/>
        <v>1</v>
      </c>
      <c r="G19" s="263">
        <f>'[7]1-3月'!$D11</f>
        <v>19.2</v>
      </c>
      <c r="H19" s="266">
        <f t="shared" si="8"/>
        <v>9</v>
      </c>
      <c r="I19" s="263">
        <f>'[11]T101635_1'!$D$18</f>
        <v>23.2</v>
      </c>
      <c r="J19" s="267">
        <f t="shared" si="9"/>
        <v>5</v>
      </c>
      <c r="K19" s="264">
        <v>9.05</v>
      </c>
      <c r="L19" s="263">
        <v>52.3</v>
      </c>
      <c r="M19" s="266">
        <f t="shared" si="3"/>
        <v>1</v>
      </c>
      <c r="N19" s="264">
        <f>'[1]Sheet1'!$B10/10000</f>
        <v>3.8919</v>
      </c>
      <c r="O19" s="263">
        <f>'[1]Sheet1'!$C10</f>
        <v>23.00180146013085</v>
      </c>
      <c r="P19" s="266">
        <f t="shared" si="4"/>
        <v>3</v>
      </c>
      <c r="Q19" s="264">
        <f>'[1]Sheet1'!$D10/10000</f>
        <v>1.7876</v>
      </c>
      <c r="R19" s="263">
        <f>'[1]Sheet1'!$E10</f>
        <v>5.875384979862602</v>
      </c>
      <c r="S19" s="268">
        <f t="shared" si="5"/>
        <v>10</v>
      </c>
      <c r="T19" s="300">
        <v>19.93</v>
      </c>
      <c r="U19" s="301">
        <v>211.89358372456962</v>
      </c>
      <c r="V19" s="268">
        <f t="shared" si="6"/>
        <v>1</v>
      </c>
      <c r="W19" s="81" t="s">
        <v>21</v>
      </c>
      <c r="X19" s="81" t="s">
        <v>21</v>
      </c>
      <c r="Y19" s="81" t="s">
        <v>21</v>
      </c>
      <c r="Z19" s="81" t="s">
        <v>21</v>
      </c>
      <c r="AA19" s="81" t="s">
        <v>21</v>
      </c>
      <c r="AB19" s="81" t="s">
        <v>21</v>
      </c>
      <c r="AC19" s="68">
        <v>18</v>
      </c>
      <c r="AD19" s="81">
        <f t="shared" si="7"/>
        <v>2</v>
      </c>
      <c r="AE19" s="68">
        <v>6</v>
      </c>
    </row>
    <row r="20" spans="1:22" ht="32.25" customHeight="1">
      <c r="A20" s="337" t="s">
        <v>333</v>
      </c>
      <c r="B20" s="337"/>
      <c r="C20" s="337"/>
      <c r="D20" s="337"/>
      <c r="E20" s="338"/>
      <c r="F20" s="338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298"/>
      <c r="U20" s="298"/>
      <c r="V20" s="298"/>
    </row>
    <row r="21" spans="7:10" ht="15.75">
      <c r="G21" s="10"/>
      <c r="H21" s="10"/>
      <c r="I21" s="10"/>
      <c r="J21" s="10"/>
    </row>
    <row r="22" spans="7:10" ht="15.75">
      <c r="G22" s="10"/>
      <c r="H22" s="10"/>
      <c r="I22" s="10"/>
      <c r="J22" s="10"/>
    </row>
    <row r="23" spans="7:10" ht="15.75">
      <c r="G23" s="10"/>
      <c r="H23" s="10"/>
      <c r="I23" s="10"/>
      <c r="J23" s="10"/>
    </row>
    <row r="24" spans="7:10" ht="15.75">
      <c r="G24" s="10"/>
      <c r="H24" s="10"/>
      <c r="I24" s="10"/>
      <c r="J24" s="10"/>
    </row>
    <row r="25" spans="7:10" ht="15.75">
      <c r="G25" s="10"/>
      <c r="H25" s="10"/>
      <c r="I25" s="10"/>
      <c r="J25" s="10"/>
    </row>
    <row r="26" spans="7:10" ht="15.75">
      <c r="G26" s="10"/>
      <c r="H26" s="10"/>
      <c r="I26" s="10"/>
      <c r="J26" s="10"/>
    </row>
    <row r="27" spans="7:10" ht="15.75">
      <c r="G27" s="10"/>
      <c r="H27" s="10"/>
      <c r="I27" s="10"/>
      <c r="J27" s="10"/>
    </row>
    <row r="28" spans="7:10" ht="15.75">
      <c r="G28" s="10"/>
      <c r="H28" s="10"/>
      <c r="I28" s="10"/>
      <c r="J28" s="10"/>
    </row>
    <row r="29" spans="7:10" ht="15.75">
      <c r="G29" s="10"/>
      <c r="H29" s="10"/>
      <c r="I29" s="10"/>
      <c r="J29" s="10"/>
    </row>
    <row r="30" spans="7:10" ht="15.75">
      <c r="G30" s="10"/>
      <c r="H30" s="10"/>
      <c r="I30" s="10"/>
      <c r="J30" s="10"/>
    </row>
    <row r="31" spans="7:10" ht="15.75">
      <c r="G31" s="10"/>
      <c r="H31" s="10"/>
      <c r="I31" s="10"/>
      <c r="J31" s="10"/>
    </row>
    <row r="32" spans="7:10" ht="15.75">
      <c r="G32" s="10"/>
      <c r="H32" s="10"/>
      <c r="I32" s="10"/>
      <c r="J32" s="10"/>
    </row>
    <row r="33" spans="7:10" ht="15.75">
      <c r="G33" s="10"/>
      <c r="H33" s="10"/>
      <c r="I33" s="10"/>
      <c r="J33" s="10"/>
    </row>
    <row r="34" spans="7:10" ht="15.75">
      <c r="G34" s="10"/>
      <c r="H34" s="10"/>
      <c r="I34" s="10"/>
      <c r="J34" s="10"/>
    </row>
    <row r="35" spans="7:10" ht="15.75">
      <c r="G35" s="10"/>
      <c r="H35" s="10"/>
      <c r="I35" s="10"/>
      <c r="J35" s="10"/>
    </row>
    <row r="36" spans="7:10" ht="15.75">
      <c r="G36" s="10"/>
      <c r="H36" s="10"/>
      <c r="I36" s="10"/>
      <c r="J36" s="10"/>
    </row>
    <row r="37" spans="7:10" ht="15.75">
      <c r="G37" s="10"/>
      <c r="H37" s="10"/>
      <c r="I37" s="10"/>
      <c r="J37" s="10"/>
    </row>
    <row r="38" spans="7:10" ht="15.75">
      <c r="G38" s="10"/>
      <c r="H38" s="10"/>
      <c r="I38" s="10"/>
      <c r="J38" s="10"/>
    </row>
    <row r="39" spans="7:10" ht="15.75">
      <c r="G39" s="10"/>
      <c r="H39" s="10"/>
      <c r="I39" s="10"/>
      <c r="J39" s="10"/>
    </row>
    <row r="40" spans="7:10" ht="15.75">
      <c r="G40" s="10"/>
      <c r="H40" s="10"/>
      <c r="I40" s="10"/>
      <c r="J40" s="10"/>
    </row>
    <row r="41" spans="7:10" ht="15.75">
      <c r="G41" s="10"/>
      <c r="H41" s="10"/>
      <c r="I41" s="10"/>
      <c r="J41" s="10"/>
    </row>
    <row r="42" spans="7:10" ht="15.75">
      <c r="G42" s="10"/>
      <c r="H42" s="10"/>
      <c r="I42" s="10"/>
      <c r="J42" s="10"/>
    </row>
    <row r="43" spans="7:10" ht="15.75">
      <c r="G43" s="10"/>
      <c r="H43" s="10"/>
      <c r="I43" s="10"/>
      <c r="J43" s="10"/>
    </row>
    <row r="44" spans="7:10" ht="15.75">
      <c r="G44" s="10"/>
      <c r="H44" s="10"/>
      <c r="I44" s="10"/>
      <c r="J44" s="10"/>
    </row>
    <row r="45" spans="7:10" ht="15.75">
      <c r="G45" s="10"/>
      <c r="H45" s="10"/>
      <c r="I45" s="10"/>
      <c r="J45" s="10"/>
    </row>
  </sheetData>
  <sheetProtection/>
  <mergeCells count="15">
    <mergeCell ref="A2:AE2"/>
    <mergeCell ref="Z3:AB4"/>
    <mergeCell ref="Q3:S4"/>
    <mergeCell ref="W3:Y4"/>
    <mergeCell ref="A3:A4"/>
    <mergeCell ref="I3:J3"/>
    <mergeCell ref="AC3:AE4"/>
    <mergeCell ref="T3:V4"/>
    <mergeCell ref="B3:D4"/>
    <mergeCell ref="A20:S20"/>
    <mergeCell ref="I4:J4"/>
    <mergeCell ref="E3:F4"/>
    <mergeCell ref="G3:H4"/>
    <mergeCell ref="K3:M4"/>
    <mergeCell ref="N3:P4"/>
  </mergeCells>
  <printOptions horizontalCentered="1"/>
  <pageMargins left="0.39" right="0.39" top="0.51" bottom="0.43" header="0.47" footer="0.51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7" sqref="A7"/>
    </sheetView>
  </sheetViews>
  <sheetFormatPr defaultColWidth="8.00390625" defaultRowHeight="14.25"/>
  <cols>
    <col min="1" max="1" width="26.75390625" style="96" customWidth="1"/>
    <col min="2" max="2" width="16.00390625" style="102" customWidth="1"/>
    <col min="3" max="3" width="14.75390625" style="102" customWidth="1"/>
    <col min="4" max="4" width="16.50390625" style="103" customWidth="1"/>
    <col min="5" max="15" width="9.00390625" style="96" customWidth="1"/>
    <col min="16" max="111" width="8.00390625" style="96" customWidth="1"/>
    <col min="112" max="133" width="9.00390625" style="96" customWidth="1"/>
    <col min="134" max="16384" width="8.00390625" style="96" customWidth="1"/>
  </cols>
  <sheetData>
    <row r="1" spans="1:4" ht="31.5" customHeight="1">
      <c r="A1" s="309" t="s">
        <v>223</v>
      </c>
      <c r="B1" s="309"/>
      <c r="C1" s="309"/>
      <c r="D1" s="309"/>
    </row>
    <row r="2" spans="1:4" ht="17.25" customHeight="1">
      <c r="A2" s="56"/>
      <c r="B2" s="56"/>
      <c r="C2" s="56"/>
      <c r="D2" s="73"/>
    </row>
    <row r="3" spans="1:4" s="3" customFormat="1" ht="36" customHeight="1">
      <c r="A3" s="57" t="s">
        <v>212</v>
      </c>
      <c r="B3" s="58" t="s">
        <v>13</v>
      </c>
      <c r="C3" s="59" t="s">
        <v>14</v>
      </c>
      <c r="D3" s="97" t="s">
        <v>292</v>
      </c>
    </row>
    <row r="4" spans="1:5" s="3" customFormat="1" ht="22.5" customHeight="1">
      <c r="A4" s="62" t="s">
        <v>224</v>
      </c>
      <c r="B4" s="63" t="s">
        <v>15</v>
      </c>
      <c r="C4" s="66">
        <f>GDP!B4</f>
        <v>919.8567</v>
      </c>
      <c r="D4" s="74">
        <f>GDP!C4</f>
        <v>12.07</v>
      </c>
      <c r="E4" s="76"/>
    </row>
    <row r="5" spans="1:5" s="3" customFormat="1" ht="22.5" customHeight="1">
      <c r="A5" s="62" t="s">
        <v>16</v>
      </c>
      <c r="B5" s="63" t="s">
        <v>15</v>
      </c>
      <c r="C5" s="66">
        <f>GDP!B5</f>
        <v>70.70183077789741</v>
      </c>
      <c r="D5" s="74">
        <f>GDP!C5</f>
        <v>7.4</v>
      </c>
      <c r="E5" s="76"/>
    </row>
    <row r="6" spans="1:5" s="3" customFormat="1" ht="22.5" customHeight="1">
      <c r="A6" s="62" t="s">
        <v>17</v>
      </c>
      <c r="B6" s="63" t="s">
        <v>15</v>
      </c>
      <c r="C6" s="66">
        <f>GDP!B7</f>
        <v>350.23211096766096</v>
      </c>
      <c r="D6" s="74">
        <f>GDP!C7</f>
        <v>8.9</v>
      </c>
      <c r="E6" s="76"/>
    </row>
    <row r="7" spans="1:5" s="3" customFormat="1" ht="22.5" customHeight="1">
      <c r="A7" s="62" t="s">
        <v>18</v>
      </c>
      <c r="B7" s="63" t="s">
        <v>15</v>
      </c>
      <c r="C7" s="66">
        <f>GDP!B10</f>
        <v>498.9227582544417</v>
      </c>
      <c r="D7" s="74">
        <f>GDP!C10</f>
        <v>15</v>
      </c>
      <c r="E7" s="76"/>
    </row>
    <row r="8" spans="1:5" s="3" customFormat="1" ht="22.5" customHeight="1">
      <c r="A8" s="64" t="s">
        <v>20</v>
      </c>
      <c r="B8" s="63" t="s">
        <v>15</v>
      </c>
      <c r="C8" s="66" t="s">
        <v>21</v>
      </c>
      <c r="D8" s="74">
        <f>'规模工业生产主要分类'!B4</f>
        <v>10.1</v>
      </c>
      <c r="E8" s="76"/>
    </row>
    <row r="9" spans="1:5" s="3" customFormat="1" ht="31.5" customHeight="1">
      <c r="A9" s="98" t="s">
        <v>226</v>
      </c>
      <c r="B9" s="63" t="s">
        <v>15</v>
      </c>
      <c r="C9" s="66">
        <f>'[13]表七'!$H$10</f>
        <v>44.23283</v>
      </c>
      <c r="D9" s="74">
        <f>'[13]表七'!$J$10</f>
        <v>22.9</v>
      </c>
      <c r="E9" s="76"/>
    </row>
    <row r="10" spans="1:5" s="3" customFormat="1" ht="22.5" customHeight="1">
      <c r="A10" s="65" t="s">
        <v>22</v>
      </c>
      <c r="B10" s="63" t="s">
        <v>15</v>
      </c>
      <c r="C10" s="66" t="s">
        <v>21</v>
      </c>
      <c r="D10" s="230">
        <f>'固定资产投资'!B5</f>
        <v>15.5</v>
      </c>
      <c r="E10" s="76"/>
    </row>
    <row r="11" spans="1:5" s="3" customFormat="1" ht="22.5" customHeight="1">
      <c r="A11" s="65" t="s">
        <v>279</v>
      </c>
      <c r="B11" s="63" t="s">
        <v>15</v>
      </c>
      <c r="C11" s="66" t="s">
        <v>21</v>
      </c>
      <c r="D11" s="74">
        <f>'县市2'!I6</f>
        <v>19.2</v>
      </c>
      <c r="E11" s="76"/>
    </row>
    <row r="12" spans="1:5" s="3" customFormat="1" ht="22.5" customHeight="1">
      <c r="A12" s="65" t="s">
        <v>280</v>
      </c>
      <c r="B12" s="63" t="s">
        <v>15</v>
      </c>
      <c r="C12" s="66" t="s">
        <v>21</v>
      </c>
      <c r="D12" s="74">
        <f>'固定资产投资'!B19</f>
        <v>18.9</v>
      </c>
      <c r="E12" s="76"/>
    </row>
    <row r="13" spans="1:5" s="3" customFormat="1" ht="22.5" customHeight="1">
      <c r="A13" s="65" t="s">
        <v>277</v>
      </c>
      <c r="B13" s="63" t="s">
        <v>15</v>
      </c>
      <c r="C13" s="66">
        <f>'商品房建设与销售'!C4</f>
        <v>46.7792</v>
      </c>
      <c r="D13" s="74">
        <f>'商品房建设与销售'!D4</f>
        <v>36</v>
      </c>
      <c r="E13" s="76"/>
    </row>
    <row r="14" spans="1:5" s="3" customFormat="1" ht="22.5" customHeight="1">
      <c r="A14" s="65" t="s">
        <v>23</v>
      </c>
      <c r="B14" s="63" t="s">
        <v>24</v>
      </c>
      <c r="C14" s="66">
        <f>'商品房建设与销售'!C7</f>
        <v>94.1</v>
      </c>
      <c r="D14" s="74">
        <f>'商品房建设与销售'!D7</f>
        <v>58.86</v>
      </c>
      <c r="E14" s="76"/>
    </row>
    <row r="15" spans="1:5" s="3" customFormat="1" ht="22.5" customHeight="1">
      <c r="A15" s="65" t="s">
        <v>25</v>
      </c>
      <c r="B15" s="63" t="s">
        <v>15</v>
      </c>
      <c r="C15" s="66">
        <f>'商品房建设与销售'!C9</f>
        <v>57.0753</v>
      </c>
      <c r="D15" s="74">
        <f>'商品房建设与销售'!D9</f>
        <v>62.17</v>
      </c>
      <c r="E15" s="76"/>
    </row>
    <row r="16" spans="1:5" s="3" customFormat="1" ht="22.5" customHeight="1">
      <c r="A16" s="67" t="s">
        <v>26</v>
      </c>
      <c r="B16" s="63" t="s">
        <v>15</v>
      </c>
      <c r="C16" s="66">
        <f>'国内贸易、旅游'!C5</f>
        <v>399.4686377610913</v>
      </c>
      <c r="D16" s="74">
        <f>'国内贸易、旅游'!D5</f>
        <v>26.5</v>
      </c>
      <c r="E16" s="76"/>
    </row>
    <row r="17" spans="1:5" s="3" customFormat="1" ht="22.5" customHeight="1">
      <c r="A17" s="65" t="s">
        <v>27</v>
      </c>
      <c r="B17" s="63" t="s">
        <v>15</v>
      </c>
      <c r="C17" s="66">
        <f>'[13]表七'!$AD$10</f>
        <v>111.4023</v>
      </c>
      <c r="D17" s="74">
        <f>'[13]表七'!$AF$10</f>
        <v>18.2</v>
      </c>
      <c r="E17" s="76"/>
    </row>
    <row r="18" spans="1:5" s="3" customFormat="1" ht="22.5" customHeight="1">
      <c r="A18" s="65" t="s">
        <v>28</v>
      </c>
      <c r="B18" s="63" t="s">
        <v>15</v>
      </c>
      <c r="C18" s="66">
        <f>'[13]表七'!$AH$10</f>
        <v>53.3969</v>
      </c>
      <c r="D18" s="74">
        <f>'[13]表七'!$AJ$10</f>
        <v>19.5</v>
      </c>
      <c r="E18" s="76"/>
    </row>
    <row r="19" spans="1:5" s="3" customFormat="1" ht="22.5" customHeight="1">
      <c r="A19" s="65" t="s">
        <v>29</v>
      </c>
      <c r="B19" s="63" t="s">
        <v>15</v>
      </c>
      <c r="C19" s="66">
        <f>'[13]表七'!$AL$10</f>
        <v>58.0054</v>
      </c>
      <c r="D19" s="74">
        <f>'[13]表七'!$AN$10</f>
        <v>17</v>
      </c>
      <c r="E19" s="76"/>
    </row>
    <row r="20" spans="1:5" s="3" customFormat="1" ht="22.5" customHeight="1">
      <c r="A20" s="65" t="s">
        <v>30</v>
      </c>
      <c r="B20" s="63" t="s">
        <v>15</v>
      </c>
      <c r="C20" s="66">
        <f>'[13]表七'!$AP$10</f>
        <v>232.66924799999998</v>
      </c>
      <c r="D20" s="74">
        <f>'[13]表七'!$AR$10</f>
        <v>26.6</v>
      </c>
      <c r="E20" s="76"/>
    </row>
    <row r="21" spans="1:5" s="3" customFormat="1" ht="22.5" customHeight="1">
      <c r="A21" s="65" t="s">
        <v>207</v>
      </c>
      <c r="B21" s="63" t="s">
        <v>368</v>
      </c>
      <c r="C21" s="77">
        <f>'[13]表七'!$AT$10</f>
        <v>1422</v>
      </c>
      <c r="D21" s="74">
        <f>'[13]表七'!$AV$10</f>
        <v>374</v>
      </c>
      <c r="E21" s="76"/>
    </row>
    <row r="22" spans="1:5" s="3" customFormat="1" ht="22.5" customHeight="1">
      <c r="A22" s="64" t="s">
        <v>195</v>
      </c>
      <c r="B22" s="63" t="s">
        <v>15</v>
      </c>
      <c r="C22" s="66">
        <f>'财政金融'!C5</f>
        <v>101.0016</v>
      </c>
      <c r="D22" s="74">
        <f>'财政金融'!D5</f>
        <v>22.3</v>
      </c>
      <c r="E22" s="76"/>
    </row>
    <row r="23" spans="1:5" s="3" customFormat="1" ht="22.5" customHeight="1">
      <c r="A23" s="64" t="s">
        <v>213</v>
      </c>
      <c r="B23" s="63" t="s">
        <v>15</v>
      </c>
      <c r="C23" s="66">
        <f>'财政金融'!C8</f>
        <v>45.3253</v>
      </c>
      <c r="D23" s="74">
        <f>'财政金融'!D8</f>
        <v>16.2</v>
      </c>
      <c r="E23" s="76"/>
    </row>
    <row r="24" spans="1:5" s="3" customFormat="1" ht="22.5" customHeight="1">
      <c r="A24" s="64" t="s">
        <v>201</v>
      </c>
      <c r="B24" s="63" t="s">
        <v>15</v>
      </c>
      <c r="C24" s="66">
        <f>'财政金融'!C11</f>
        <v>144.8885</v>
      </c>
      <c r="D24" s="74">
        <f>'财政金融'!D11</f>
        <v>0.2</v>
      </c>
      <c r="E24" s="76"/>
    </row>
    <row r="25" spans="1:5" s="3" customFormat="1" ht="22.5" customHeight="1">
      <c r="A25" s="65" t="s">
        <v>31</v>
      </c>
      <c r="B25" s="63" t="s">
        <v>15</v>
      </c>
      <c r="C25" s="66">
        <f>'财政金融'!B13</f>
        <v>3249.1671770954003</v>
      </c>
      <c r="D25" s="74">
        <f>'财政金融'!D13</f>
        <v>11.987717788039134</v>
      </c>
      <c r="E25" s="76"/>
    </row>
    <row r="26" spans="1:5" s="3" customFormat="1" ht="22.5" customHeight="1">
      <c r="A26" s="65" t="s">
        <v>216</v>
      </c>
      <c r="B26" s="63" t="s">
        <v>15</v>
      </c>
      <c r="C26" s="66">
        <f>'财政金融'!B14</f>
        <v>2101.521097908</v>
      </c>
      <c r="D26" s="74">
        <f>'财政金融'!D14</f>
        <v>13.1</v>
      </c>
      <c r="E26" s="76"/>
    </row>
    <row r="27" spans="1:5" s="3" customFormat="1" ht="22.5" customHeight="1">
      <c r="A27" s="65" t="s">
        <v>32</v>
      </c>
      <c r="B27" s="63" t="s">
        <v>15</v>
      </c>
      <c r="C27" s="66">
        <f>'财政金融'!B19</f>
        <v>2668.504166612</v>
      </c>
      <c r="D27" s="74">
        <f>'财政金融'!D19</f>
        <v>24.4</v>
      </c>
      <c r="E27" s="76"/>
    </row>
    <row r="28" spans="1:5" s="3" customFormat="1" ht="22.5" customHeight="1">
      <c r="A28" s="65" t="s">
        <v>33</v>
      </c>
      <c r="B28" s="63" t="s">
        <v>5</v>
      </c>
      <c r="C28" s="99" t="s">
        <v>21</v>
      </c>
      <c r="D28" s="100">
        <f>'人民生活和物价1'!D5</f>
        <v>99.65532438</v>
      </c>
      <c r="E28" s="76"/>
    </row>
    <row r="29" spans="1:5" s="3" customFormat="1" ht="22.5" customHeight="1">
      <c r="A29" s="65" t="s">
        <v>225</v>
      </c>
      <c r="B29" s="63" t="s">
        <v>35</v>
      </c>
      <c r="C29" s="101">
        <f>'[14]表七'!$AX$10</f>
        <v>8642</v>
      </c>
      <c r="D29" s="100">
        <f>'[14]表七'!$AZ$10</f>
        <v>13</v>
      </c>
      <c r="E29" s="76"/>
    </row>
    <row r="30" spans="1:5" s="3" customFormat="1" ht="22.5" customHeight="1">
      <c r="A30" s="67" t="s">
        <v>34</v>
      </c>
      <c r="B30" s="63" t="s">
        <v>35</v>
      </c>
      <c r="C30" s="77">
        <f>'[14]表七'!$BB$10</f>
        <v>10591</v>
      </c>
      <c r="D30" s="74">
        <f>'[14]表七'!$BD$10</f>
        <v>11.6</v>
      </c>
      <c r="E30" s="76"/>
    </row>
    <row r="31" spans="1:5" s="3" customFormat="1" ht="22.5" customHeight="1">
      <c r="A31" s="67" t="s">
        <v>36</v>
      </c>
      <c r="B31" s="63" t="s">
        <v>35</v>
      </c>
      <c r="C31" s="77">
        <f>'[14]表七'!$BF$10</f>
        <v>6393</v>
      </c>
      <c r="D31" s="74">
        <f>'[14]表七'!$BH$10</f>
        <v>15</v>
      </c>
      <c r="E31" s="76"/>
    </row>
    <row r="32" spans="1:5" s="3" customFormat="1" ht="22.5" customHeight="1">
      <c r="A32" s="64" t="s">
        <v>19</v>
      </c>
      <c r="B32" s="63" t="s">
        <v>214</v>
      </c>
      <c r="C32" s="66">
        <f>'用电量'!B5/10000</f>
        <v>40.86523214</v>
      </c>
      <c r="D32" s="74">
        <f>'用电量'!C5</f>
        <v>9.71</v>
      </c>
      <c r="E32" s="76"/>
    </row>
    <row r="33" spans="1:5" s="3" customFormat="1" ht="22.5" customHeight="1">
      <c r="A33" s="64" t="s">
        <v>215</v>
      </c>
      <c r="B33" s="63" t="s">
        <v>214</v>
      </c>
      <c r="C33" s="66">
        <f>'用电量'!D5/10000</f>
        <v>19.94734277</v>
      </c>
      <c r="D33" s="74">
        <f>'用电量'!E5</f>
        <v>9.86</v>
      </c>
      <c r="E33" s="76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29.00390625" style="55" customWidth="1"/>
    <col min="2" max="2" width="15.875" style="55" customWidth="1"/>
    <col min="3" max="3" width="12.875" style="55" customWidth="1"/>
    <col min="4" max="16384" width="8.875" style="55" customWidth="1"/>
  </cols>
  <sheetData>
    <row r="1" spans="1:3" ht="19.5">
      <c r="A1" s="310" t="s">
        <v>236</v>
      </c>
      <c r="B1" s="310"/>
      <c r="C1" s="310"/>
    </row>
    <row r="2" spans="1:2" ht="15.75">
      <c r="A2" s="88"/>
      <c r="B2" s="88"/>
    </row>
    <row r="3" spans="1:4" ht="24" customHeight="1">
      <c r="A3" s="275" t="s">
        <v>293</v>
      </c>
      <c r="B3" s="276" t="s">
        <v>334</v>
      </c>
      <c r="C3" s="277" t="s">
        <v>273</v>
      </c>
      <c r="D3" s="88"/>
    </row>
    <row r="4" spans="1:4" ht="24" customHeight="1">
      <c r="A4" s="237" t="s">
        <v>278</v>
      </c>
      <c r="B4" s="278">
        <f>'[12]1季度'!$D$113/10000</f>
        <v>919.8567</v>
      </c>
      <c r="C4" s="281">
        <f>'[12]1季度'!$L$113</f>
        <v>12.07</v>
      </c>
      <c r="D4" s="88"/>
    </row>
    <row r="5" spans="1:4" ht="24" customHeight="1">
      <c r="A5" s="89" t="s">
        <v>238</v>
      </c>
      <c r="B5" s="280">
        <f>'[12]1季度'!$D$161/10000</f>
        <v>70.70183077789741</v>
      </c>
      <c r="C5" s="269">
        <f>'[12]1季度'!$L$161</f>
        <v>7.4</v>
      </c>
      <c r="D5" s="88"/>
    </row>
    <row r="6" spans="1:4" ht="24" customHeight="1">
      <c r="A6" s="270" t="s">
        <v>357</v>
      </c>
      <c r="B6" s="280">
        <f>'[12]1季度'!$D$114/10000</f>
        <v>72.63924935422371</v>
      </c>
      <c r="C6" s="269">
        <f>'[12]1季度'!$L$114</f>
        <v>7.3</v>
      </c>
      <c r="D6" s="88"/>
    </row>
    <row r="7" spans="1:4" ht="24" customHeight="1">
      <c r="A7" s="89" t="s">
        <v>239</v>
      </c>
      <c r="B7" s="280">
        <f>'[12]1季度'!$D$162/10000</f>
        <v>350.23211096766096</v>
      </c>
      <c r="C7" s="269">
        <f>'[12]1季度'!$L$162</f>
        <v>8.9</v>
      </c>
      <c r="D7" s="88"/>
    </row>
    <row r="8" spans="1:4" ht="24" customHeight="1">
      <c r="A8" s="270" t="s">
        <v>240</v>
      </c>
      <c r="B8" s="280">
        <f>'[12]1季度'!$D$116/10000</f>
        <v>309.05894656299546</v>
      </c>
      <c r="C8" s="269">
        <f>'[12]1季度'!$L$116</f>
        <v>8.8</v>
      </c>
      <c r="D8" s="88"/>
    </row>
    <row r="9" spans="1:4" ht="24" customHeight="1">
      <c r="A9" s="89" t="s">
        <v>241</v>
      </c>
      <c r="B9" s="280">
        <f>'[12]1季度'!$D$122/10000</f>
        <v>41.58926440466554</v>
      </c>
      <c r="C9" s="269">
        <f>'[12]1季度'!$L$122</f>
        <v>9.9</v>
      </c>
      <c r="D9" s="88"/>
    </row>
    <row r="10" spans="1:4" ht="24" customHeight="1">
      <c r="A10" s="89" t="s">
        <v>242</v>
      </c>
      <c r="B10" s="280">
        <f>'[12]1季度'!$D$163/10000</f>
        <v>498.9227582544417</v>
      </c>
      <c r="C10" s="279">
        <f>'[12]1季度'!$L$163</f>
        <v>15</v>
      </c>
      <c r="D10" s="88"/>
    </row>
    <row r="11" spans="1:4" ht="24" customHeight="1">
      <c r="A11" s="89" t="s">
        <v>243</v>
      </c>
      <c r="B11" s="280">
        <f>'[12]1季度'!$D$123/10000</f>
        <v>81.61532679831956</v>
      </c>
      <c r="C11" s="269">
        <f>'[12]1季度'!$L$123</f>
        <v>22.4</v>
      </c>
      <c r="D11" s="88"/>
    </row>
    <row r="12" spans="1:4" ht="24" customHeight="1">
      <c r="A12" s="89" t="s">
        <v>244</v>
      </c>
      <c r="B12" s="280">
        <f>'[12]1季度'!$D$126/10000</f>
        <v>34.81902814760231</v>
      </c>
      <c r="C12" s="269">
        <f>'[12]1季度'!$L$126</f>
        <v>22.1</v>
      </c>
      <c r="D12" s="88"/>
    </row>
    <row r="13" spans="1:4" ht="24" customHeight="1">
      <c r="A13" s="89" t="s">
        <v>245</v>
      </c>
      <c r="B13" s="280">
        <f>'[12]1季度'!$D$135/10000</f>
        <v>16.60944939802491</v>
      </c>
      <c r="C13" s="269">
        <f>'[12]1季度'!$L$135</f>
        <v>31.2</v>
      </c>
      <c r="D13" s="88"/>
    </row>
    <row r="14" spans="1:4" ht="24" customHeight="1">
      <c r="A14" s="89" t="s">
        <v>246</v>
      </c>
      <c r="B14" s="280">
        <f>'[12]1季度'!$D$138/10000</f>
        <v>33.48166599650586</v>
      </c>
      <c r="C14" s="269">
        <f>'[12]1季度'!$L$138</f>
        <v>10.5</v>
      </c>
      <c r="D14" s="88"/>
    </row>
    <row r="15" spans="1:4" ht="24" customHeight="1">
      <c r="A15" s="89" t="s">
        <v>247</v>
      </c>
      <c r="B15" s="280">
        <f>'[12]1季度'!$D$143/10000</f>
        <v>67.86126285664521</v>
      </c>
      <c r="C15" s="269">
        <f>'[12]1季度'!$L$143</f>
        <v>11.6</v>
      </c>
      <c r="D15" s="88"/>
    </row>
    <row r="16" spans="1:4" ht="24" customHeight="1">
      <c r="A16" s="89" t="s">
        <v>248</v>
      </c>
      <c r="B16" s="280">
        <f>'[12]1季度'!$D$147/10000</f>
        <v>167.50142957228323</v>
      </c>
      <c r="C16" s="269">
        <f>'[12]1季度'!$L$156</f>
        <v>7.7</v>
      </c>
      <c r="D16" s="88"/>
    </row>
    <row r="17" spans="1:4" ht="24" customHeight="1">
      <c r="A17" s="89" t="s">
        <v>249</v>
      </c>
      <c r="B17" s="280">
        <f>'[12]1季度'!$D$156/10000</f>
        <v>94.68107170455652</v>
      </c>
      <c r="C17" s="269">
        <f>'[12]1季度'!$L$156</f>
        <v>7.7</v>
      </c>
      <c r="D17" s="88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28.50390625" style="55" customWidth="1"/>
    <col min="2" max="2" width="8.875" style="88" customWidth="1"/>
    <col min="3" max="3" width="8.375" style="55" customWidth="1"/>
    <col min="4" max="16384" width="8.875" style="55" customWidth="1"/>
  </cols>
  <sheetData>
    <row r="1" spans="1:4" ht="19.5">
      <c r="A1" s="310" t="s">
        <v>251</v>
      </c>
      <c r="B1" s="310"/>
      <c r="C1" s="310"/>
      <c r="D1" s="310"/>
    </row>
    <row r="3" spans="1:4" ht="24" customHeight="1">
      <c r="A3" s="275" t="s">
        <v>294</v>
      </c>
      <c r="B3" s="282" t="s">
        <v>252</v>
      </c>
      <c r="C3" s="282" t="s">
        <v>253</v>
      </c>
      <c r="D3" s="277" t="s">
        <v>274</v>
      </c>
    </row>
    <row r="4" spans="1:4" ht="24" customHeight="1">
      <c r="A4" s="237" t="s">
        <v>254</v>
      </c>
      <c r="B4" s="90" t="s">
        <v>255</v>
      </c>
      <c r="C4" s="91">
        <v>138.81</v>
      </c>
      <c r="D4" s="92">
        <v>9.1</v>
      </c>
    </row>
    <row r="5" spans="1:4" ht="24" customHeight="1">
      <c r="A5" s="270" t="s">
        <v>335</v>
      </c>
      <c r="B5" s="90" t="s">
        <v>255</v>
      </c>
      <c r="C5" s="91">
        <v>45.82</v>
      </c>
      <c r="D5" s="92">
        <v>2.7</v>
      </c>
    </row>
    <row r="6" spans="1:4" ht="24" customHeight="1">
      <c r="A6" s="270" t="s">
        <v>336</v>
      </c>
      <c r="B6" s="90" t="s">
        <v>255</v>
      </c>
      <c r="C6" s="91">
        <v>2.79</v>
      </c>
      <c r="D6" s="92">
        <v>8.7</v>
      </c>
    </row>
    <row r="7" spans="1:4" ht="24" customHeight="1">
      <c r="A7" s="270" t="s">
        <v>337</v>
      </c>
      <c r="B7" s="90" t="s">
        <v>255</v>
      </c>
      <c r="C7" s="91">
        <v>57.28</v>
      </c>
      <c r="D7" s="92">
        <v>17.5</v>
      </c>
    </row>
    <row r="8" spans="1:4" ht="24" customHeight="1">
      <c r="A8" s="270" t="s">
        <v>338</v>
      </c>
      <c r="B8" s="90" t="s">
        <v>255</v>
      </c>
      <c r="C8" s="91">
        <v>27.95</v>
      </c>
      <c r="D8" s="92">
        <v>3.7</v>
      </c>
    </row>
    <row r="9" spans="1:4" ht="24" customHeight="1">
      <c r="A9" s="270" t="s">
        <v>339</v>
      </c>
      <c r="B9" s="90" t="s">
        <v>255</v>
      </c>
      <c r="C9" s="91">
        <v>4.96</v>
      </c>
      <c r="D9" s="93">
        <v>6</v>
      </c>
    </row>
    <row r="10" spans="1:4" ht="24" customHeight="1">
      <c r="A10" s="237" t="s">
        <v>256</v>
      </c>
      <c r="B10" s="90"/>
      <c r="C10" s="91"/>
      <c r="D10" s="92"/>
    </row>
    <row r="11" spans="1:4" ht="24" customHeight="1">
      <c r="A11" s="89" t="s">
        <v>340</v>
      </c>
      <c r="B11" s="90" t="s">
        <v>341</v>
      </c>
      <c r="C11" s="271" t="s">
        <v>342</v>
      </c>
      <c r="D11" s="272" t="s">
        <v>342</v>
      </c>
    </row>
    <row r="12" spans="1:4" ht="24" customHeight="1">
      <c r="A12" s="89" t="s">
        <v>343</v>
      </c>
      <c r="B12" s="90" t="s">
        <v>341</v>
      </c>
      <c r="C12" s="271">
        <v>28.85</v>
      </c>
      <c r="D12" s="272">
        <v>2.8</v>
      </c>
    </row>
    <row r="13" spans="1:4" ht="24" customHeight="1">
      <c r="A13" s="89" t="s">
        <v>344</v>
      </c>
      <c r="B13" s="90" t="s">
        <v>341</v>
      </c>
      <c r="C13" s="271" t="s">
        <v>342</v>
      </c>
      <c r="D13" s="272" t="s">
        <v>342</v>
      </c>
    </row>
    <row r="14" spans="1:4" ht="24" customHeight="1">
      <c r="A14" s="237" t="s">
        <v>257</v>
      </c>
      <c r="B14" s="90"/>
      <c r="C14" s="91"/>
      <c r="D14" s="92"/>
    </row>
    <row r="15" spans="1:4" ht="24" customHeight="1">
      <c r="A15" s="89" t="s">
        <v>340</v>
      </c>
      <c r="B15" s="90" t="s">
        <v>345</v>
      </c>
      <c r="C15" s="271" t="s">
        <v>342</v>
      </c>
      <c r="D15" s="272" t="s">
        <v>342</v>
      </c>
    </row>
    <row r="16" spans="1:4" ht="24" customHeight="1">
      <c r="A16" s="89" t="s">
        <v>343</v>
      </c>
      <c r="B16" s="90" t="s">
        <v>345</v>
      </c>
      <c r="C16" s="273">
        <v>67.71</v>
      </c>
      <c r="D16" s="272">
        <v>3.4</v>
      </c>
    </row>
    <row r="17" spans="1:4" ht="24" customHeight="1">
      <c r="A17" s="89" t="s">
        <v>344</v>
      </c>
      <c r="B17" s="90" t="s">
        <v>345</v>
      </c>
      <c r="C17" s="271" t="s">
        <v>21</v>
      </c>
      <c r="D17" s="272" t="s">
        <v>21</v>
      </c>
    </row>
    <row r="18" spans="1:4" ht="24" customHeight="1">
      <c r="A18" s="89" t="s">
        <v>346</v>
      </c>
      <c r="B18" s="90" t="s">
        <v>347</v>
      </c>
      <c r="C18" s="271">
        <v>196</v>
      </c>
      <c r="D18" s="272">
        <v>6.5</v>
      </c>
    </row>
    <row r="19" spans="1:4" ht="24" customHeight="1">
      <c r="A19" s="89" t="s">
        <v>348</v>
      </c>
      <c r="B19" s="90" t="s">
        <v>347</v>
      </c>
      <c r="C19" s="271">
        <v>2167</v>
      </c>
      <c r="D19" s="272">
        <v>3.8</v>
      </c>
    </row>
    <row r="20" spans="1:4" ht="24" customHeight="1">
      <c r="A20" s="89" t="s">
        <v>349</v>
      </c>
      <c r="B20" s="90" t="s">
        <v>350</v>
      </c>
      <c r="C20" s="273">
        <v>116.77</v>
      </c>
      <c r="D20" s="272">
        <v>32.2</v>
      </c>
    </row>
    <row r="21" spans="1:4" ht="24" customHeight="1">
      <c r="A21" s="89" t="s">
        <v>351</v>
      </c>
      <c r="B21" s="90" t="s">
        <v>350</v>
      </c>
      <c r="C21" s="271">
        <v>2.81</v>
      </c>
      <c r="D21" s="272">
        <v>4.9</v>
      </c>
    </row>
    <row r="22" spans="1:4" ht="24" customHeight="1">
      <c r="A22" s="89" t="s">
        <v>352</v>
      </c>
      <c r="B22" s="90" t="s">
        <v>350</v>
      </c>
      <c r="C22" s="271">
        <v>16.15</v>
      </c>
      <c r="D22" s="272">
        <v>11.4</v>
      </c>
    </row>
    <row r="23" spans="1:4" ht="24" customHeight="1">
      <c r="A23" s="89" t="s">
        <v>353</v>
      </c>
      <c r="B23" s="90" t="s">
        <v>354</v>
      </c>
      <c r="C23" s="271">
        <v>848.51</v>
      </c>
      <c r="D23" s="272">
        <v>0.6</v>
      </c>
    </row>
    <row r="24" spans="1:4" ht="24" customHeight="1">
      <c r="A24" s="89" t="s">
        <v>355</v>
      </c>
      <c r="B24" s="90" t="s">
        <v>345</v>
      </c>
      <c r="C24" s="273">
        <v>10.52</v>
      </c>
      <c r="D24" s="274">
        <v>1.9</v>
      </c>
    </row>
    <row r="25" ht="15.75">
      <c r="A25" s="75" t="s">
        <v>356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9" sqref="B9"/>
    </sheetView>
  </sheetViews>
  <sheetFormatPr defaultColWidth="8.00390625" defaultRowHeight="14.25"/>
  <cols>
    <col min="1" max="1" width="39.75390625" style="104" customWidth="1"/>
    <col min="2" max="2" width="15.875" style="104" customWidth="1"/>
    <col min="3" max="3" width="10.125" style="104" customWidth="1"/>
    <col min="4" max="4" width="6.875" style="107" customWidth="1"/>
    <col min="5" max="16384" width="8.00390625" style="104" customWidth="1"/>
  </cols>
  <sheetData>
    <row r="1" spans="1:4" ht="24.75">
      <c r="A1" s="311" t="s">
        <v>37</v>
      </c>
      <c r="B1" s="311"/>
      <c r="C1" s="46"/>
      <c r="D1" s="46"/>
    </row>
    <row r="2" spans="1:4" ht="15.75">
      <c r="A2" s="105"/>
      <c r="B2" s="105"/>
      <c r="D2" s="104"/>
    </row>
    <row r="3" spans="1:2" ht="24" customHeight="1">
      <c r="A3" s="2" t="s">
        <v>228</v>
      </c>
      <c r="B3" s="106" t="s">
        <v>281</v>
      </c>
    </row>
    <row r="4" spans="1:2" ht="24" customHeight="1">
      <c r="A4" s="108" t="s">
        <v>38</v>
      </c>
      <c r="B4" s="109">
        <f>'[3]Sheet1'!$G$22</f>
        <v>10.1</v>
      </c>
    </row>
    <row r="5" spans="1:2" ht="24" customHeight="1">
      <c r="A5" s="110" t="s">
        <v>39</v>
      </c>
      <c r="B5" s="111">
        <f>'[3]Sheet1'!G23</f>
        <v>-13.2</v>
      </c>
    </row>
    <row r="6" spans="1:2" ht="24" customHeight="1">
      <c r="A6" s="110" t="s">
        <v>40</v>
      </c>
      <c r="B6" s="111">
        <f>'[3]Sheet1'!G24</f>
        <v>8.7</v>
      </c>
    </row>
    <row r="7" spans="1:2" ht="24" customHeight="1">
      <c r="A7" s="110" t="s">
        <v>41</v>
      </c>
      <c r="B7" s="111">
        <f>'[3]Sheet1'!G25</f>
        <v>19.5</v>
      </c>
    </row>
    <row r="8" spans="1:2" ht="24" customHeight="1">
      <c r="A8" s="110" t="s">
        <v>42</v>
      </c>
      <c r="B8" s="111">
        <f>'[3]Sheet1'!G26</f>
        <v>-2.4761819162322496</v>
      </c>
    </row>
    <row r="9" spans="1:2" ht="24" customHeight="1">
      <c r="A9" s="110" t="s">
        <v>43</v>
      </c>
      <c r="B9" s="111">
        <f>'[3]Sheet1'!G27</f>
        <v>-2</v>
      </c>
    </row>
    <row r="10" spans="1:2" ht="24" customHeight="1">
      <c r="A10" s="110" t="s">
        <v>44</v>
      </c>
      <c r="B10" s="111">
        <f>'[3]Sheet1'!G28</f>
        <v>18.00604854971833</v>
      </c>
    </row>
    <row r="11" spans="1:2" ht="24" customHeight="1">
      <c r="A11" s="110" t="s">
        <v>45</v>
      </c>
      <c r="B11" s="111">
        <f>'[3]Sheet1'!G29</f>
        <v>-21.411346899572564</v>
      </c>
    </row>
    <row r="12" spans="1:2" ht="24" customHeight="1">
      <c r="A12" s="110" t="s">
        <v>46</v>
      </c>
      <c r="B12" s="111">
        <f>'[3]Sheet1'!G30</f>
        <v>11.5</v>
      </c>
    </row>
    <row r="13" spans="1:2" ht="24" customHeight="1">
      <c r="A13" s="110" t="s">
        <v>47</v>
      </c>
      <c r="B13" s="111">
        <f>'[3]Sheet1'!G31</f>
        <v>-27.93183363270873</v>
      </c>
    </row>
    <row r="14" spans="1:2" ht="24" customHeight="1">
      <c r="A14" s="110" t="s">
        <v>48</v>
      </c>
      <c r="B14" s="111">
        <f>'[3]Sheet1'!G32</f>
        <v>16.7</v>
      </c>
    </row>
    <row r="15" spans="1:2" ht="24" customHeight="1">
      <c r="A15" s="110" t="s">
        <v>49</v>
      </c>
      <c r="B15" s="111">
        <f>'[3]Sheet1'!G33</f>
        <v>26.5</v>
      </c>
    </row>
    <row r="16" spans="1:2" ht="24" customHeight="1">
      <c r="A16" s="112" t="s">
        <v>50</v>
      </c>
      <c r="B16" s="124">
        <f>'[3]Sheet1'!G34</f>
        <v>8.3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" sqref="A1:B1"/>
    </sheetView>
  </sheetViews>
  <sheetFormatPr defaultColWidth="8.00390625" defaultRowHeight="14.25"/>
  <cols>
    <col min="1" max="1" width="34.50390625" style="125" customWidth="1"/>
    <col min="2" max="2" width="13.50390625" style="104" customWidth="1"/>
    <col min="3" max="16384" width="8.00390625" style="104" customWidth="1"/>
  </cols>
  <sheetData>
    <row r="1" spans="1:2" s="113" customFormat="1" ht="24.75">
      <c r="A1" s="312" t="s">
        <v>51</v>
      </c>
      <c r="B1" s="312"/>
    </row>
    <row r="2" spans="1:2" s="113" customFormat="1" ht="19.5">
      <c r="A2" s="114"/>
      <c r="B2" s="115"/>
    </row>
    <row r="3" spans="1:2" s="118" customFormat="1" ht="29.25" customHeight="1">
      <c r="A3" s="116" t="s">
        <v>228</v>
      </c>
      <c r="B3" s="117" t="s">
        <v>52</v>
      </c>
    </row>
    <row r="4" spans="1:2" s="119" customFormat="1" ht="29.25" customHeight="1">
      <c r="A4" s="116" t="s">
        <v>53</v>
      </c>
      <c r="B4" s="111">
        <f>'[3]Sheet1'!G38</f>
        <v>9</v>
      </c>
    </row>
    <row r="5" spans="1:2" s="44" customFormat="1" ht="29.25" customHeight="1">
      <c r="A5" s="120" t="s">
        <v>54</v>
      </c>
      <c r="B5" s="111">
        <f>'[3]Sheet1'!G39</f>
        <v>-19.9</v>
      </c>
    </row>
    <row r="6" spans="1:2" s="44" customFormat="1" ht="29.25" customHeight="1">
      <c r="A6" s="120" t="s">
        <v>55</v>
      </c>
      <c r="B6" s="111">
        <f>'[3]Sheet1'!G40</f>
        <v>3.5</v>
      </c>
    </row>
    <row r="7" spans="1:2" s="44" customFormat="1" ht="29.25" customHeight="1">
      <c r="A7" s="120" t="s">
        <v>56</v>
      </c>
      <c r="B7" s="111">
        <f>'[3]Sheet1'!G41</f>
        <v>10.7</v>
      </c>
    </row>
    <row r="8" spans="1:2" s="44" customFormat="1" ht="29.25" customHeight="1">
      <c r="A8" s="120" t="s">
        <v>57</v>
      </c>
      <c r="B8" s="111">
        <f>'[3]Sheet1'!G42</f>
        <v>17.2</v>
      </c>
    </row>
    <row r="9" spans="1:2" s="44" customFormat="1" ht="29.25" customHeight="1">
      <c r="A9" s="120" t="s">
        <v>58</v>
      </c>
      <c r="B9" s="111">
        <f>'[3]Sheet1'!G43</f>
        <v>33.3</v>
      </c>
    </row>
    <row r="10" spans="1:2" s="122" customFormat="1" ht="29.25" customHeight="1">
      <c r="A10" s="121" t="s">
        <v>59</v>
      </c>
      <c r="B10" s="111">
        <f>'[3]Sheet1'!G44</f>
        <v>7.9</v>
      </c>
    </row>
    <row r="11" spans="1:2" s="122" customFormat="1" ht="29.25" customHeight="1">
      <c r="A11" s="121" t="s">
        <v>60</v>
      </c>
      <c r="B11" s="111">
        <f>'[3]Sheet1'!G45</f>
        <v>20.8</v>
      </c>
    </row>
    <row r="12" spans="1:2" s="122" customFormat="1" ht="29.25" customHeight="1">
      <c r="A12" s="121" t="s">
        <v>61</v>
      </c>
      <c r="B12" s="111">
        <f>'[3]Sheet1'!G46</f>
        <v>22.9</v>
      </c>
    </row>
    <row r="13" spans="1:2" s="122" customFormat="1" ht="29.25" customHeight="1">
      <c r="A13" s="121" t="s">
        <v>62</v>
      </c>
      <c r="B13" s="111">
        <f>'[3]Sheet1'!G47</f>
        <v>-2</v>
      </c>
    </row>
    <row r="14" spans="1:2" s="122" customFormat="1" ht="29.25" customHeight="1">
      <c r="A14" s="123" t="s">
        <v>211</v>
      </c>
      <c r="B14" s="124">
        <f>'[3]Sheet1'!G48</f>
        <v>6.2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4" sqref="B4"/>
    </sheetView>
  </sheetViews>
  <sheetFormatPr defaultColWidth="8.00390625" defaultRowHeight="14.25"/>
  <cols>
    <col min="1" max="1" width="40.50390625" style="134" customWidth="1"/>
    <col min="2" max="2" width="15.50390625" style="104" customWidth="1"/>
    <col min="3" max="16384" width="8.00390625" style="104" customWidth="1"/>
  </cols>
  <sheetData>
    <row r="1" spans="1:2" ht="24.75">
      <c r="A1" s="313" t="s">
        <v>63</v>
      </c>
      <c r="B1" s="313"/>
    </row>
    <row r="2" spans="1:2" ht="19.5">
      <c r="A2" s="126"/>
      <c r="B2" s="127"/>
    </row>
    <row r="3" spans="1:2" s="44" customFormat="1" ht="30.75" customHeight="1">
      <c r="A3" s="2" t="s">
        <v>228</v>
      </c>
      <c r="B3" s="128" t="s">
        <v>52</v>
      </c>
    </row>
    <row r="4" spans="1:3" ht="33.75" customHeight="1">
      <c r="A4" s="129" t="s">
        <v>64</v>
      </c>
      <c r="B4" s="109">
        <f>'[3]Sheet1'!G52</f>
        <v>5.2</v>
      </c>
      <c r="C4" s="130"/>
    </row>
    <row r="5" spans="1:3" ht="33.75" customHeight="1">
      <c r="A5" s="131" t="s">
        <v>65</v>
      </c>
      <c r="B5" s="132">
        <f>'[3]Sheet1'!G53</f>
        <v>17.6</v>
      </c>
      <c r="C5" s="130"/>
    </row>
    <row r="6" spans="1:3" ht="33.75" customHeight="1">
      <c r="A6" s="131" t="s">
        <v>66</v>
      </c>
      <c r="B6" s="132">
        <f>'[3]Sheet1'!G54</f>
        <v>-12.3</v>
      </c>
      <c r="C6" s="130"/>
    </row>
    <row r="7" spans="1:3" ht="33.75" customHeight="1">
      <c r="A7" s="131" t="s">
        <v>67</v>
      </c>
      <c r="B7" s="132">
        <f>'[3]Sheet1'!G55</f>
        <v>8.9</v>
      </c>
      <c r="C7" s="130"/>
    </row>
    <row r="8" spans="1:3" ht="33.75" customHeight="1">
      <c r="A8" s="131" t="s">
        <v>198</v>
      </c>
      <c r="B8" s="132">
        <f>'[3]Sheet1'!G56</f>
        <v>5.1</v>
      </c>
      <c r="C8" s="130"/>
    </row>
    <row r="9" spans="1:3" ht="33.75" customHeight="1">
      <c r="A9" s="131" t="s">
        <v>68</v>
      </c>
      <c r="B9" s="132">
        <f>'[3]Sheet1'!G57</f>
        <v>9.4</v>
      </c>
      <c r="C9" s="130"/>
    </row>
    <row r="10" spans="1:3" ht="33.75" customHeight="1">
      <c r="A10" s="131" t="s">
        <v>69</v>
      </c>
      <c r="B10" s="132">
        <f>'[3]Sheet1'!G58</f>
        <v>13.6</v>
      </c>
      <c r="C10" s="130"/>
    </row>
    <row r="11" spans="1:3" ht="33.75" customHeight="1">
      <c r="A11" s="131" t="s">
        <v>70</v>
      </c>
      <c r="B11" s="132">
        <f>'[3]Sheet1'!G59</f>
        <v>7.7</v>
      </c>
      <c r="C11" s="130"/>
    </row>
    <row r="12" spans="1:3" ht="33.75" customHeight="1">
      <c r="A12" s="131" t="s">
        <v>71</v>
      </c>
      <c r="B12" s="132">
        <f>'[3]Sheet1'!G60</f>
        <v>16.4</v>
      </c>
      <c r="C12" s="130"/>
    </row>
    <row r="13" spans="1:3" ht="33.75" customHeight="1">
      <c r="A13" s="131" t="s">
        <v>72</v>
      </c>
      <c r="B13" s="132">
        <f>'[3]Sheet1'!G61</f>
        <v>4.5</v>
      </c>
      <c r="C13" s="130"/>
    </row>
    <row r="14" spans="1:2" ht="33.75" customHeight="1">
      <c r="A14" s="133" t="s">
        <v>73</v>
      </c>
      <c r="B14" s="132">
        <f>'[3]Sheet1'!G62</f>
        <v>30.3</v>
      </c>
    </row>
    <row r="15" spans="1:2" s="45" customFormat="1" ht="10.5">
      <c r="A15" s="314"/>
      <c r="B15" s="314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zoomScalePageLayoutView="0" workbookViewId="0" topLeftCell="A1">
      <selection activeCell="L13" sqref="L13"/>
    </sheetView>
  </sheetViews>
  <sheetFormatPr defaultColWidth="7.875" defaultRowHeight="14.25"/>
  <cols>
    <col min="1" max="1" width="20.50390625" style="135" customWidth="1"/>
    <col min="2" max="2" width="12.875" style="135" customWidth="1"/>
    <col min="3" max="3" width="11.25390625" style="135" customWidth="1"/>
    <col min="4" max="4" width="15.125" style="135" customWidth="1"/>
    <col min="5" max="5" width="9.75390625" style="135" customWidth="1"/>
    <col min="6" max="6" width="9.75390625" style="135" bestFit="1" customWidth="1"/>
    <col min="7" max="16384" width="7.875" style="135" customWidth="1"/>
  </cols>
  <sheetData>
    <row r="1" spans="1:6" ht="25.5" customHeight="1">
      <c r="A1" s="315" t="s">
        <v>74</v>
      </c>
      <c r="B1" s="315"/>
      <c r="C1" s="315"/>
      <c r="D1" s="315"/>
      <c r="E1" s="315"/>
      <c r="F1" s="315"/>
    </row>
    <row r="2" spans="1:6" ht="15.75">
      <c r="A2" s="136"/>
      <c r="B2" s="136"/>
      <c r="C2" s="136"/>
      <c r="D2" s="316"/>
      <c r="E2" s="316"/>
      <c r="F2" s="136"/>
    </row>
    <row r="3" spans="1:6" s="36" customFormat="1" ht="28.5" customHeight="1">
      <c r="A3" s="322"/>
      <c r="B3" s="317" t="s">
        <v>19</v>
      </c>
      <c r="C3" s="318"/>
      <c r="D3" s="317" t="s">
        <v>75</v>
      </c>
      <c r="E3" s="318"/>
      <c r="F3" s="38"/>
    </row>
    <row r="4" spans="1:6" s="37" customFormat="1" ht="30" customHeight="1">
      <c r="A4" s="322"/>
      <c r="B4" s="39" t="s">
        <v>76</v>
      </c>
      <c r="C4" s="39" t="s">
        <v>77</v>
      </c>
      <c r="D4" s="39" t="s">
        <v>76</v>
      </c>
      <c r="E4" s="39" t="s">
        <v>77</v>
      </c>
      <c r="F4" s="38"/>
    </row>
    <row r="5" spans="1:7" s="37" customFormat="1" ht="27.75" customHeight="1">
      <c r="A5" s="40" t="s">
        <v>78</v>
      </c>
      <c r="B5" s="137">
        <f>'[5]Sheet1'!$B7</f>
        <v>408652.3214</v>
      </c>
      <c r="C5" s="138">
        <f>'[5]Sheet1'!$D7</f>
        <v>9.71</v>
      </c>
      <c r="D5" s="139">
        <f>'[5]Sheet1'!$E7</f>
        <v>199473.4277</v>
      </c>
      <c r="E5" s="140">
        <f>'[5]Sheet1'!$G7</f>
        <v>9.86</v>
      </c>
      <c r="F5" s="41"/>
      <c r="G5" s="42"/>
    </row>
    <row r="6" spans="1:8" s="36" customFormat="1" ht="27.75" customHeight="1">
      <c r="A6" s="43" t="s">
        <v>79</v>
      </c>
      <c r="B6" s="141">
        <f>'[5]Sheet1'!$B8</f>
        <v>32060.9925</v>
      </c>
      <c r="C6" s="142">
        <f>'[5]Sheet1'!$D8</f>
        <v>19.282629610796</v>
      </c>
      <c r="D6" s="143">
        <f>'[5]Sheet1'!$E8</f>
        <v>32060.9925</v>
      </c>
      <c r="E6" s="144">
        <f>'[5]Sheet1'!$G8</f>
        <v>19.282629610796</v>
      </c>
      <c r="F6" s="41"/>
      <c r="G6" s="42"/>
      <c r="H6" s="37"/>
    </row>
    <row r="7" spans="1:8" s="36" customFormat="1" ht="27.75" customHeight="1">
      <c r="A7" s="43" t="s">
        <v>80</v>
      </c>
      <c r="B7" s="141">
        <f>'[5]Sheet1'!$B9</f>
        <v>156986.8414</v>
      </c>
      <c r="C7" s="142">
        <f>'[5]Sheet1'!$D9</f>
        <v>-1.39616394429873</v>
      </c>
      <c r="D7" s="143">
        <f>'[5]Sheet1'!$E9</f>
        <v>90014.893</v>
      </c>
      <c r="E7" s="144">
        <f>'[5]Sheet1'!$G9</f>
        <v>-11.3862100277807</v>
      </c>
      <c r="F7" s="41"/>
      <c r="G7" s="42"/>
      <c r="H7" s="37"/>
    </row>
    <row r="8" spans="1:8" s="36" customFormat="1" ht="27.75" customHeight="1">
      <c r="A8" s="43" t="s">
        <v>81</v>
      </c>
      <c r="B8" s="141">
        <f>'[5]Sheet1'!$B10</f>
        <v>14526.3965</v>
      </c>
      <c r="C8" s="142">
        <f>'[5]Sheet1'!$D10</f>
        <v>32.1719139710435</v>
      </c>
      <c r="D8" s="143">
        <f>'[5]Sheet1'!$E10</f>
        <v>8898.5457</v>
      </c>
      <c r="E8" s="144">
        <f>'[5]Sheet1'!$G10</f>
        <v>96.2158571057559</v>
      </c>
      <c r="F8" s="41"/>
      <c r="G8" s="42"/>
      <c r="H8" s="37"/>
    </row>
    <row r="9" spans="1:8" s="36" customFormat="1" ht="27.75" customHeight="1">
      <c r="A9" s="43" t="s">
        <v>82</v>
      </c>
      <c r="B9" s="141">
        <f>'[5]Sheet1'!$B11</f>
        <v>8074.355</v>
      </c>
      <c r="C9" s="142">
        <f>'[5]Sheet1'!$D11</f>
        <v>2.83214059747508</v>
      </c>
      <c r="D9" s="143">
        <f>'[5]Sheet1'!$E11</f>
        <v>1832.4647</v>
      </c>
      <c r="E9" s="144">
        <f>'[5]Sheet1'!$G11</f>
        <v>11.2316644802319</v>
      </c>
      <c r="F9" s="41"/>
      <c r="G9" s="42"/>
      <c r="H9" s="37"/>
    </row>
    <row r="10" spans="1:8" s="36" customFormat="1" ht="27.75" customHeight="1">
      <c r="A10" s="43" t="s">
        <v>83</v>
      </c>
      <c r="B10" s="141">
        <f>'[5]Sheet1'!$B12</f>
        <v>27376.1098</v>
      </c>
      <c r="C10" s="142">
        <f>'[5]Sheet1'!$D12</f>
        <v>14.1046836250266</v>
      </c>
      <c r="D10" s="143">
        <f>'[5]Sheet1'!$E12</f>
        <v>10630.8752</v>
      </c>
      <c r="E10" s="144">
        <f>'[5]Sheet1'!$G12</f>
        <v>34.399068553331</v>
      </c>
      <c r="F10" s="41"/>
      <c r="G10" s="42"/>
      <c r="H10" s="37"/>
    </row>
    <row r="11" spans="1:8" s="36" customFormat="1" ht="27.75" customHeight="1">
      <c r="A11" s="43" t="s">
        <v>84</v>
      </c>
      <c r="B11" s="141">
        <f>'[5]Sheet1'!$B13</f>
        <v>21462.506</v>
      </c>
      <c r="C11" s="142">
        <f>'[5]Sheet1'!$D13</f>
        <v>11.0472718467499</v>
      </c>
      <c r="D11" s="143">
        <f>'[5]Sheet1'!$E13</f>
        <v>5326.9388</v>
      </c>
      <c r="E11" s="144">
        <f>'[5]Sheet1'!$G13</f>
        <v>33.2500621357156</v>
      </c>
      <c r="F11" s="41"/>
      <c r="G11" s="42"/>
      <c r="H11" s="37"/>
    </row>
    <row r="12" spans="1:8" s="36" customFormat="1" ht="27.75" customHeight="1">
      <c r="A12" s="43" t="s">
        <v>85</v>
      </c>
      <c r="B12" s="141">
        <f>'[5]Sheet1'!$B14</f>
        <v>28779.08</v>
      </c>
      <c r="C12" s="142">
        <f>'[5]Sheet1'!$D14</f>
        <v>6.44499558265038</v>
      </c>
      <c r="D12" s="143">
        <f>'[5]Sheet1'!$E14</f>
        <v>5671.8988</v>
      </c>
      <c r="E12" s="144">
        <f>'[5]Sheet1'!$G14</f>
        <v>13.4193412022405</v>
      </c>
      <c r="F12" s="41"/>
      <c r="G12" s="42"/>
      <c r="H12" s="37"/>
    </row>
    <row r="13" spans="1:8" s="36" customFormat="1" ht="27.75" customHeight="1">
      <c r="A13" s="43" t="s">
        <v>86</v>
      </c>
      <c r="B13" s="141">
        <f>'[5]Sheet1'!$B15</f>
        <v>47871.1674</v>
      </c>
      <c r="C13" s="142">
        <f>'[5]Sheet1'!$D15</f>
        <v>10.6803383153014</v>
      </c>
      <c r="D13" s="143">
        <f>'[5]Sheet1'!$E15</f>
        <v>16118.542</v>
      </c>
      <c r="E13" s="144">
        <f>'[5]Sheet1'!$G15</f>
        <v>18.8903152017931</v>
      </c>
      <c r="F13" s="41"/>
      <c r="G13" s="42"/>
      <c r="H13" s="37"/>
    </row>
    <row r="14" spans="1:8" s="36" customFormat="1" ht="27.75" customHeight="1">
      <c r="A14" s="43" t="s">
        <v>87</v>
      </c>
      <c r="B14" s="141">
        <f>'[5]Sheet1'!$B16</f>
        <v>34040.9036</v>
      </c>
      <c r="C14" s="142">
        <f>'[5]Sheet1'!$D16</f>
        <v>16.2478551576513</v>
      </c>
      <c r="D14" s="143">
        <f>'[5]Sheet1'!$E16</f>
        <v>11593.7217</v>
      </c>
      <c r="E14" s="144">
        <f>'[5]Sheet1'!$G16</f>
        <v>47.5322012919443</v>
      </c>
      <c r="F14" s="41"/>
      <c r="G14" s="42"/>
      <c r="H14" s="37"/>
    </row>
    <row r="15" spans="1:8" s="36" customFormat="1" ht="27.75" customHeight="1">
      <c r="A15" s="43" t="s">
        <v>88</v>
      </c>
      <c r="B15" s="141">
        <f>'[5]Sheet1'!$B17</f>
        <v>23847.77</v>
      </c>
      <c r="C15" s="142">
        <f>'[5]Sheet1'!$D17</f>
        <v>15.5302369691022</v>
      </c>
      <c r="D15" s="143">
        <f>'[5]Sheet1'!$E17</f>
        <v>10570.9837</v>
      </c>
      <c r="E15" s="144">
        <f>'[5]Sheet1'!$G17</f>
        <v>38.7554089228358</v>
      </c>
      <c r="F15" s="41"/>
      <c r="G15" s="42"/>
      <c r="H15" s="37"/>
    </row>
    <row r="16" spans="1:8" s="36" customFormat="1" ht="27.75" customHeight="1">
      <c r="A16" s="43" t="s">
        <v>89</v>
      </c>
      <c r="B16" s="141">
        <f>'[5]Sheet1'!$B18</f>
        <v>4425.1012</v>
      </c>
      <c r="C16" s="142">
        <f>'[5]Sheet1'!$D18</f>
        <v>10.4755129323173</v>
      </c>
      <c r="D16" s="143">
        <f>'[5]Sheet1'!$E18</f>
        <v>1322.1466</v>
      </c>
      <c r="E16" s="144">
        <f>'[5]Sheet1'!$G18</f>
        <v>34.865288901542</v>
      </c>
      <c r="F16" s="41"/>
      <c r="G16" s="42"/>
      <c r="H16" s="37"/>
    </row>
    <row r="17" spans="1:8" s="36" customFormat="1" ht="27.75" customHeight="1">
      <c r="A17" s="238" t="s">
        <v>210</v>
      </c>
      <c r="B17" s="145">
        <f>'[5]Sheet1'!$B$19</f>
        <v>9201.098</v>
      </c>
      <c r="C17" s="146" t="s">
        <v>303</v>
      </c>
      <c r="D17" s="145">
        <f>'[5]Sheet1'!$E$19</f>
        <v>5431.425</v>
      </c>
      <c r="E17" s="147" t="s">
        <v>302</v>
      </c>
      <c r="F17" s="41"/>
      <c r="G17" s="42"/>
      <c r="H17" s="37"/>
    </row>
    <row r="18" spans="1:6" ht="15.75">
      <c r="A18" s="319" t="s">
        <v>301</v>
      </c>
      <c r="B18" s="320"/>
      <c r="C18" s="320"/>
      <c r="D18" s="321"/>
      <c r="E18" s="321"/>
      <c r="F18" s="321"/>
    </row>
  </sheetData>
  <sheetProtection/>
  <mergeCells count="6">
    <mergeCell ref="A1:F1"/>
    <mergeCell ref="D2:E2"/>
    <mergeCell ref="B3:C3"/>
    <mergeCell ref="D3:E3"/>
    <mergeCell ref="A18:F18"/>
    <mergeCell ref="A3:A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G42" sqref="G42"/>
    </sheetView>
  </sheetViews>
  <sheetFormatPr defaultColWidth="8.00390625" defaultRowHeight="14.25"/>
  <cols>
    <col min="1" max="1" width="37.75390625" style="104" customWidth="1"/>
    <col min="2" max="2" width="15.625" style="104" customWidth="1"/>
    <col min="3" max="3" width="7.625" style="104" bestFit="1" customWidth="1"/>
    <col min="4" max="4" width="6.00390625" style="130" bestFit="1" customWidth="1"/>
    <col min="5" max="16384" width="8.00390625" style="104" customWidth="1"/>
  </cols>
  <sheetData>
    <row r="1" spans="1:4" ht="24.75">
      <c r="A1" s="311" t="s">
        <v>22</v>
      </c>
      <c r="B1" s="311"/>
      <c r="C1" s="33"/>
      <c r="D1" s="33"/>
    </row>
    <row r="3" spans="1:2" ht="17.25">
      <c r="A3" s="24"/>
      <c r="B3" s="148"/>
    </row>
    <row r="4" spans="1:4" ht="24.75" customHeight="1">
      <c r="A4" s="149" t="s">
        <v>282</v>
      </c>
      <c r="B4" s="150" t="s">
        <v>77</v>
      </c>
      <c r="D4" s="104"/>
    </row>
    <row r="5" spans="1:2" s="13" customFormat="1" ht="23.25" customHeight="1">
      <c r="A5" s="151" t="s">
        <v>91</v>
      </c>
      <c r="B5" s="152">
        <f>'[6]T034925_1'!$E6</f>
        <v>15.5</v>
      </c>
    </row>
    <row r="6" spans="1:2" s="13" customFormat="1" ht="23.25" customHeight="1">
      <c r="A6" s="153" t="s">
        <v>92</v>
      </c>
      <c r="B6" s="152" t="str">
        <f>'[6]T034925_1'!$E7</f>
        <v>  </v>
      </c>
    </row>
    <row r="7" spans="1:2" s="13" customFormat="1" ht="23.25" customHeight="1">
      <c r="A7" s="153" t="s">
        <v>93</v>
      </c>
      <c r="B7" s="152">
        <f>'[6]T034925_1'!$E8</f>
        <v>-27.2</v>
      </c>
    </row>
    <row r="8" spans="1:2" s="13" customFormat="1" ht="23.25" customHeight="1">
      <c r="A8" s="153" t="s">
        <v>94</v>
      </c>
      <c r="B8" s="152">
        <f>'[6]T034925_1'!$E9</f>
        <v>37.7</v>
      </c>
    </row>
    <row r="9" spans="1:2" s="13" customFormat="1" ht="23.25" customHeight="1">
      <c r="A9" s="153" t="s">
        <v>95</v>
      </c>
      <c r="B9" s="152">
        <f>'[6]T034925_1'!$E10</f>
        <v>24.8</v>
      </c>
    </row>
    <row r="10" spans="1:2" s="13" customFormat="1" ht="23.25" customHeight="1">
      <c r="A10" s="153" t="s">
        <v>96</v>
      </c>
      <c r="B10" s="152" t="str">
        <f>'[6]T034925_1'!$E11</f>
        <v>  </v>
      </c>
    </row>
    <row r="11" spans="1:2" s="13" customFormat="1" ht="23.25" customHeight="1">
      <c r="A11" s="153" t="s">
        <v>97</v>
      </c>
      <c r="B11" s="152">
        <f>'[6]T034925_1'!$E12</f>
        <v>83.1</v>
      </c>
    </row>
    <row r="12" spans="1:2" s="13" customFormat="1" ht="23.25" customHeight="1">
      <c r="A12" s="153" t="s">
        <v>98</v>
      </c>
      <c r="B12" s="152">
        <f>'[6]T034925_1'!$E13</f>
        <v>14.1</v>
      </c>
    </row>
    <row r="13" spans="1:2" s="13" customFormat="1" ht="23.25" customHeight="1">
      <c r="A13" s="153" t="s">
        <v>99</v>
      </c>
      <c r="B13" s="152" t="str">
        <f>'[6]T034925_1'!$E14</f>
        <v>  </v>
      </c>
    </row>
    <row r="14" spans="1:2" s="13" customFormat="1" ht="23.25" customHeight="1">
      <c r="A14" s="153" t="s">
        <v>100</v>
      </c>
      <c r="B14" s="152">
        <f>'[6]T034925_1'!$E15</f>
        <v>41.8</v>
      </c>
    </row>
    <row r="15" spans="1:2" s="13" customFormat="1" ht="23.25" customHeight="1">
      <c r="A15" s="153" t="s">
        <v>101</v>
      </c>
      <c r="B15" s="152">
        <f>'[6]T034925_1'!$E16</f>
        <v>19.3</v>
      </c>
    </row>
    <row r="16" spans="1:2" s="13" customFormat="1" ht="23.25" customHeight="1">
      <c r="A16" s="153" t="s">
        <v>102</v>
      </c>
      <c r="B16" s="152">
        <f>'[6]T034925_1'!$E17</f>
        <v>10.6</v>
      </c>
    </row>
    <row r="17" spans="1:2" s="13" customFormat="1" ht="23.25" customHeight="1">
      <c r="A17" s="153" t="s">
        <v>103</v>
      </c>
      <c r="B17" s="152" t="str">
        <f>'[6]T034925_1'!$E18</f>
        <v>  </v>
      </c>
    </row>
    <row r="18" spans="1:4" s="13" customFormat="1" ht="22.5" customHeight="1">
      <c r="A18" s="153" t="s">
        <v>104</v>
      </c>
      <c r="B18" s="152">
        <f>'[6]T034925_1'!$E19</f>
        <v>10.1</v>
      </c>
      <c r="C18" s="104"/>
      <c r="D18" s="130"/>
    </row>
    <row r="19" spans="1:5" ht="22.5" customHeight="1">
      <c r="A19" s="153" t="s">
        <v>105</v>
      </c>
      <c r="B19" s="152">
        <f>'[6]T034925_1'!$E20</f>
        <v>18.9</v>
      </c>
      <c r="E19" s="13"/>
    </row>
    <row r="20" spans="1:5" ht="22.5" customHeight="1">
      <c r="A20" s="153" t="s">
        <v>106</v>
      </c>
      <c r="B20" s="152">
        <f>'[6]T034925_1'!$E21</f>
        <v>-82.5</v>
      </c>
      <c r="E20" s="13"/>
    </row>
    <row r="21" spans="1:5" ht="22.5" customHeight="1">
      <c r="A21" s="153" t="s">
        <v>107</v>
      </c>
      <c r="B21" s="152">
        <f>'[6]T034925_1'!$E22</f>
        <v>11.7</v>
      </c>
      <c r="E21" s="13"/>
    </row>
    <row r="22" spans="1:5" ht="22.5" customHeight="1">
      <c r="A22" s="153" t="s">
        <v>108</v>
      </c>
      <c r="B22" s="152">
        <f>'[6]T034925_1'!$E23</f>
        <v>28.5</v>
      </c>
      <c r="E22" s="13"/>
    </row>
    <row r="23" spans="1:5" s="75" customFormat="1" ht="22.5" customHeight="1">
      <c r="A23" s="153" t="s">
        <v>109</v>
      </c>
      <c r="B23" s="152">
        <f>'[6]T034925_1'!$E26</f>
        <v>-41.5</v>
      </c>
      <c r="C23" s="104"/>
      <c r="D23" s="130"/>
      <c r="E23" s="13"/>
    </row>
    <row r="24" spans="1:5" s="75" customFormat="1" ht="22.5" customHeight="1">
      <c r="A24" s="153" t="s">
        <v>110</v>
      </c>
      <c r="B24" s="152">
        <f>'[6]T034925_1'!$E27</f>
        <v>10.7</v>
      </c>
      <c r="C24" s="104"/>
      <c r="D24" s="130"/>
      <c r="E24" s="13"/>
    </row>
    <row r="25" spans="1:5" s="75" customFormat="1" ht="22.5" customHeight="1">
      <c r="A25" s="153" t="s">
        <v>111</v>
      </c>
      <c r="B25" s="152">
        <f>'[6]T034925_1'!$E28</f>
        <v>1.9</v>
      </c>
      <c r="C25" s="104"/>
      <c r="D25" s="130"/>
      <c r="E25" s="13"/>
    </row>
    <row r="26" spans="1:5" ht="22.5" customHeight="1">
      <c r="A26" s="153" t="s">
        <v>112</v>
      </c>
      <c r="B26" s="152">
        <f>'[6]T034925_1'!$E29</f>
        <v>36</v>
      </c>
      <c r="E26" s="13"/>
    </row>
    <row r="27" spans="1:5" ht="17.25">
      <c r="A27" s="153" t="s">
        <v>113</v>
      </c>
      <c r="B27" s="152" t="str">
        <f>'[6]T034925_1'!$E30</f>
        <v>  </v>
      </c>
      <c r="E27" s="13"/>
    </row>
    <row r="28" spans="1:5" ht="17.25">
      <c r="A28" s="153" t="s">
        <v>114</v>
      </c>
      <c r="B28" s="152">
        <f>'[6]T034925_1'!$E31</f>
        <v>9.7</v>
      </c>
      <c r="E28" s="13"/>
    </row>
    <row r="29" spans="1:5" ht="17.25">
      <c r="A29" s="153" t="s">
        <v>115</v>
      </c>
      <c r="B29" s="152">
        <f>'[6]T034925_1'!$E32</f>
        <v>97.3</v>
      </c>
      <c r="E29" s="13"/>
    </row>
    <row r="30" spans="1:5" ht="17.25">
      <c r="A30" s="153" t="s">
        <v>116</v>
      </c>
      <c r="B30" s="152">
        <f>'[6]T034925_1'!$E33</f>
        <v>-4.9</v>
      </c>
      <c r="E30" s="13"/>
    </row>
    <row r="31" spans="1:5" ht="17.25">
      <c r="A31" s="154" t="s">
        <v>117</v>
      </c>
      <c r="B31" s="155">
        <f>'[6]T034925_1'!$E34</f>
        <v>77.9</v>
      </c>
      <c r="E31" s="13"/>
    </row>
    <row r="32" ht="17.25">
      <c r="A32" s="154" t="s">
        <v>250</v>
      </c>
    </row>
    <row r="33" spans="1:2" ht="17.25">
      <c r="A33" s="154" t="s">
        <v>325</v>
      </c>
      <c r="B33" s="361">
        <v>-46.971428571428575</v>
      </c>
    </row>
    <row r="34" spans="1:2" ht="17.25">
      <c r="A34" s="154" t="s">
        <v>326</v>
      </c>
      <c r="B34" s="361">
        <v>-47.423079988514274</v>
      </c>
    </row>
    <row r="35" spans="1:2" ht="17.25">
      <c r="A35" s="154" t="s">
        <v>327</v>
      </c>
      <c r="B35" s="361">
        <v>66.00496277915633</v>
      </c>
    </row>
    <row r="36" spans="1:2" ht="17.25">
      <c r="A36" s="154" t="s">
        <v>328</v>
      </c>
      <c r="B36" s="361">
        <v>41.00320144437495</v>
      </c>
    </row>
    <row r="37" spans="1:2" ht="17.25">
      <c r="A37" s="154" t="s">
        <v>329</v>
      </c>
      <c r="B37" s="361">
        <v>100.66889632107024</v>
      </c>
    </row>
    <row r="38" spans="1:2" ht="17.25">
      <c r="A38" s="359" t="s">
        <v>330</v>
      </c>
      <c r="B38" s="360">
        <v>49.854543451559266</v>
      </c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综合研究室</cp:lastModifiedBy>
  <cp:lastPrinted>2020-04-20T03:05:52Z</cp:lastPrinted>
  <dcterms:created xsi:type="dcterms:W3CDTF">2003-01-07T10:46:14Z</dcterms:created>
  <dcterms:modified xsi:type="dcterms:W3CDTF">2021-04-27T08:04:44Z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