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activeTab="1"/>
  </bookViews>
  <sheets>
    <sheet name="发展目标" sheetId="1" r:id="rId1"/>
    <sheet name="主要经济指标" sheetId="2" r:id="rId2"/>
    <sheet name="GDP" sheetId="3" r:id="rId3"/>
    <sheet name="农业" sheetId="4" r:id="rId4"/>
    <sheet name="规模工业生产主要分类" sheetId="5" r:id="rId5"/>
    <sheet name="主要产业" sheetId="6" r:id="rId6"/>
    <sheet name="分县市区园区工业" sheetId="7" r:id="rId7"/>
    <sheet name="用电量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财政金融" sheetId="13" r:id="rId13"/>
    <sheet name="人民生活和物价1" sheetId="14" r:id="rId14"/>
    <sheet name="调查单位" sheetId="15" r:id="rId15"/>
    <sheet name="县市1" sheetId="16" r:id="rId16"/>
    <sheet name="县市2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<sst xmlns="http://schemas.openxmlformats.org/spreadsheetml/2006/main" count="610" uniqueCount="360">
  <si>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</si>
  <si>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</si>
  <si>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</si>
  <si>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</si>
  <si>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</si>
  <si>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</si>
  <si>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</si>
  <si>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</si>
  <si>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</si>
  <si>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</si>
  <si>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</si>
  <si>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rPr>
        <sz val="12"/>
        <rFont val="宋体"/>
        <family val="0"/>
      </rPr>
      <t>城乡居民收入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</si>
  <si>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</si>
  <si>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单 位</t>
  </si>
  <si>
    <t>总量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</si>
  <si>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</si>
  <si>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</si>
  <si>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</si>
  <si>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</si>
  <si>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</si>
  <si>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</si>
  <si>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</si>
  <si>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</si>
  <si>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</si>
  <si>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</si>
  <si>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</si>
  <si>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</si>
  <si>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</si>
  <si>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</si>
  <si>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</si>
  <si>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</si>
  <si>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</si>
  <si>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</si>
  <si>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</si>
  <si>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</si>
  <si>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</si>
  <si>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</si>
  <si>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</si>
  <si>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</si>
  <si>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</si>
  <si>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</si>
  <si>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</si>
  <si>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</si>
  <si>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</si>
  <si>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</si>
  <si>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</si>
  <si>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</si>
  <si>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</si>
  <si>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</si>
  <si>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</si>
  <si>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</si>
  <si>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</si>
  <si>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</si>
  <si>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</si>
  <si>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</si>
  <si>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</si>
  <si>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</si>
  <si>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</si>
  <si>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</si>
  <si>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</si>
  <si>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</si>
  <si>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</si>
  <si>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</si>
  <si>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</si>
  <si>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</si>
  <si>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</si>
  <si>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</si>
  <si>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</si>
  <si>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</si>
  <si>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</si>
  <si>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</si>
  <si>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</si>
  <si>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</si>
  <si>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</si>
  <si>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</si>
  <si>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</si>
  <si>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</si>
  <si>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</si>
  <si>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</si>
  <si>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</si>
  <si>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</si>
  <si>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</si>
  <si>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</si>
  <si>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</si>
  <si>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</si>
  <si>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</si>
  <si>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</si>
  <si>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</si>
  <si>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</si>
  <si>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</si>
  <si>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</si>
  <si>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</si>
  <si>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</si>
  <si>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</si>
  <si>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</si>
  <si>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</si>
  <si>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</si>
  <si>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</si>
  <si>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</si>
  <si>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</si>
  <si>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</si>
  <si>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</si>
  <si>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</si>
  <si>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</si>
  <si>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</si>
  <si>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</si>
  <si>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</si>
  <si>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</si>
  <si>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</si>
  <si>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</si>
  <si>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</si>
  <si>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</si>
  <si>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</si>
  <si>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</si>
  <si>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</si>
  <si>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</si>
  <si>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</si>
  <si>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</si>
  <si>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</si>
  <si>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</si>
  <si>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</si>
  <si>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</si>
  <si>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</si>
  <si>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</si>
  <si>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</si>
  <si>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</si>
  <si>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</si>
  <si>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</si>
  <si>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</si>
  <si>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</si>
  <si>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</si>
  <si>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</si>
  <si>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</si>
  <si>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</si>
  <si>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</si>
  <si>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</si>
  <si>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</si>
  <si>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</si>
  <si>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</si>
  <si>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</si>
  <si>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</si>
  <si>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</si>
  <si>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</si>
  <si>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</si>
  <si>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</si>
  <si>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</si>
  <si>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</si>
  <si>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</si>
  <si>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</si>
  <si>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</si>
  <si>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</si>
  <si>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</si>
  <si>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</si>
  <si>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</si>
  <si>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</si>
  <si>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</si>
  <si>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</si>
  <si>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</si>
  <si>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</si>
  <si>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</si>
  <si>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</si>
  <si>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</si>
  <si>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</si>
  <si>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</si>
  <si>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其中：税收收入</t>
  </si>
  <si>
    <t xml:space="preserve">          非税收入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</si>
  <si>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</si>
  <si>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</si>
  <si>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</si>
  <si>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</si>
  <si>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</si>
  <si>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</si>
  <si>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</si>
  <si>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</si>
  <si>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</si>
  <si>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</si>
  <si>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</si>
  <si>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</si>
  <si>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</si>
  <si>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</si>
  <si>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</si>
  <si>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</si>
  <si>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</si>
  <si>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</si>
  <si>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</si>
  <si>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</si>
  <si>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</si>
  <si>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</si>
  <si>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</si>
  <si>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</si>
  <si>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</si>
  <si>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</si>
  <si>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 xml:space="preserve">    食品烟酒类</t>
  </si>
  <si>
    <t xml:space="preserve">    衣着类   </t>
  </si>
  <si>
    <t>岳阳高新技术产业园区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</si>
  <si>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</si>
  <si>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</si>
  <si>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</si>
  <si>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</si>
  <si>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</si>
  <si>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</si>
  <si>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</si>
  <si>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t xml:space="preserve">   一般公共预算地方收入</t>
  </si>
  <si>
    <t>城陵矶新港区</t>
  </si>
  <si>
    <t>电子信息制造业</t>
  </si>
  <si>
    <t>主要指标</t>
  </si>
  <si>
    <t>亿千瓦时</t>
  </si>
  <si>
    <t xml:space="preserve">  工业用电量</t>
  </si>
  <si>
    <t xml:space="preserve">  住户存款余额</t>
  </si>
  <si>
    <t>地区生产总值</t>
  </si>
  <si>
    <t>指    标</t>
  </si>
  <si>
    <t>增速    
(%)</t>
  </si>
  <si>
    <t>排名</t>
  </si>
  <si>
    <t>绝对额
（元）</t>
  </si>
  <si>
    <t>总量</t>
  </si>
  <si>
    <t>地区生产总值</t>
  </si>
  <si>
    <t>单位</t>
  </si>
  <si>
    <t xml:space="preserve">  第一产业</t>
  </si>
  <si>
    <t xml:space="preserve">  第二产业</t>
  </si>
  <si>
    <t xml:space="preserve">    #工业</t>
  </si>
  <si>
    <t xml:space="preserve">     建筑业</t>
  </si>
  <si>
    <t xml:space="preserve">  第三产业</t>
  </si>
  <si>
    <t xml:space="preserve">    #批发和零售业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</si>
  <si>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</si>
  <si>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</si>
  <si>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</si>
  <si>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</si>
  <si>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营利性服务业</t>
  </si>
  <si>
    <t xml:space="preserve">     非营利性服务业</t>
  </si>
  <si>
    <t>六、固定资产投资项目</t>
  </si>
  <si>
    <t>调查单位</t>
  </si>
  <si>
    <t>指标</t>
  </si>
  <si>
    <t>一、新登记市场主体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</si>
  <si>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</si>
  <si>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</si>
  <si>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</si>
  <si>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</si>
  <si>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</si>
  <si>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</si>
  <si>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</si>
  <si>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</si>
  <si>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家</t>
  </si>
  <si>
    <t xml:space="preserve">   外资企业</t>
  </si>
  <si>
    <t xml:space="preserve">   内资企业</t>
  </si>
  <si>
    <t>增幅(%)</t>
  </si>
  <si>
    <t>增幅（%）</t>
  </si>
  <si>
    <t>总量</t>
  </si>
  <si>
    <t xml:space="preserve">  房地产投资</t>
  </si>
  <si>
    <t>地区生产总值GDP</t>
  </si>
  <si>
    <t xml:space="preserve">   工业投资</t>
  </si>
  <si>
    <t>增幅(%)</t>
  </si>
  <si>
    <r>
      <t xml:space="preserve">指 </t>
    </r>
    <r>
      <rPr>
        <b/>
        <sz val="14"/>
        <rFont val="宋体"/>
        <family val="0"/>
      </rPr>
      <t xml:space="preserve">   标</t>
    </r>
  </si>
  <si>
    <r>
      <t xml:space="preserve"> 指</t>
    </r>
    <r>
      <rPr>
        <b/>
        <sz val="14"/>
        <rFont val="宋体"/>
        <family val="0"/>
      </rPr>
      <t xml:space="preserve">    标</t>
    </r>
  </si>
  <si>
    <r>
      <t>2</t>
    </r>
    <r>
      <rPr>
        <b/>
        <sz val="14"/>
        <rFont val="宋体"/>
        <family val="0"/>
      </rPr>
      <t>.旅游经济</t>
    </r>
  </si>
  <si>
    <r>
      <t xml:space="preserve">        “上划</t>
    </r>
    <r>
      <rPr>
        <sz val="14"/>
        <rFont val="宋体"/>
        <family val="0"/>
      </rPr>
      <t>中央”收入</t>
    </r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</si>
  <si>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</si>
  <si>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</si>
  <si>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</si>
  <si>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</si>
  <si>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</si>
  <si>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</si>
  <si>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增幅（%）</t>
  </si>
  <si>
    <t>指标</t>
  </si>
  <si>
    <t>一般公共预算收入</t>
  </si>
  <si>
    <t>一般公共预算支出</t>
  </si>
  <si>
    <t xml:space="preserve"> 旅游总人数</t>
  </si>
  <si>
    <t xml:space="preserve"> 入境总人数</t>
  </si>
  <si>
    <t xml:space="preserve"> 旅游总收入</t>
  </si>
  <si>
    <t xml:space="preserve"> 旅游创汇</t>
  </si>
  <si>
    <t>注：以上部分数据由市市场监督管理局提供。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</si>
  <si>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年度经济社会发展预期目标</t>
    </r>
  </si>
  <si>
    <t>国家</t>
  </si>
  <si>
    <r>
      <t>6%</t>
    </r>
    <r>
      <rPr>
        <sz val="12"/>
        <rFont val="宋体"/>
        <family val="0"/>
      </rPr>
      <t>以上</t>
    </r>
  </si>
  <si>
    <r>
      <t>7%</t>
    </r>
    <r>
      <rPr>
        <sz val="11"/>
        <rFont val="宋体"/>
        <family val="0"/>
      </rPr>
      <t>以上</t>
    </r>
  </si>
  <si>
    <r>
      <t>8%</t>
    </r>
    <r>
      <rPr>
        <sz val="11"/>
        <rFont val="宋体"/>
        <family val="0"/>
      </rPr>
      <t>左右</t>
    </r>
  </si>
  <si>
    <t>量稳质升</t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</si>
  <si>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</si>
  <si>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</si>
  <si>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</si>
  <si>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以上</t>
    </r>
  </si>
  <si>
    <t>稳步增长</t>
  </si>
  <si>
    <t>与经济增长同步</t>
  </si>
  <si>
    <t>城镇新增就业</t>
  </si>
  <si>
    <t>万人</t>
  </si>
  <si>
    <t>1100以上</t>
  </si>
  <si>
    <t>城镇调查失业率</t>
  </si>
  <si>
    <r>
      <t>5.5%</t>
    </r>
    <r>
      <rPr>
        <sz val="12"/>
        <rFont val="宋体"/>
        <family val="0"/>
      </rPr>
      <t>左右</t>
    </r>
  </si>
  <si>
    <r>
      <t>3%</t>
    </r>
    <r>
      <rPr>
        <sz val="12"/>
        <rFont val="宋体"/>
        <family val="0"/>
      </rPr>
      <t>左右</t>
    </r>
  </si>
  <si>
    <t>实现省定目标任务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</si>
  <si>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</si>
  <si>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</si>
  <si>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</si>
  <si>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</si>
  <si>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</si>
  <si>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</si>
  <si>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万美元</t>
  </si>
  <si>
    <t>人次</t>
  </si>
  <si>
    <t>总量（亿元）</t>
  </si>
  <si>
    <t>农业产值</t>
  </si>
  <si>
    <t>林业产值</t>
  </si>
  <si>
    <t>牧业产值</t>
  </si>
  <si>
    <t>渔业产值</t>
  </si>
  <si>
    <t>农林牧渔专业及辅助性活动产值</t>
  </si>
  <si>
    <t xml:space="preserve">    #农林牧渔业</t>
  </si>
  <si>
    <t>第一产业</t>
  </si>
  <si>
    <t>第二产业</t>
  </si>
  <si>
    <t>第三产业</t>
  </si>
  <si>
    <t>增速</t>
  </si>
  <si>
    <t xml:space="preserve">  其中：区本级</t>
  </si>
  <si>
    <t>经济开发区</t>
  </si>
  <si>
    <t>城陵矶新港区</t>
  </si>
  <si>
    <t>万美元</t>
  </si>
  <si>
    <t>全体居民人均可支配收入</t>
  </si>
  <si>
    <t>注：以上部分数据由国家统计局岳阳调查队和市农业农村局提供。</t>
  </si>
  <si>
    <t>农业经济</t>
  </si>
  <si>
    <t>单位</t>
  </si>
  <si>
    <t>增幅(%)</t>
  </si>
  <si>
    <t>一、农林牧渔业总产值</t>
  </si>
  <si>
    <t>亿元</t>
  </si>
  <si>
    <t>二、农作物播种面积</t>
  </si>
  <si>
    <t>万亩</t>
  </si>
  <si>
    <t xml:space="preserve">  蔬菜及食用菌</t>
  </si>
  <si>
    <t xml:space="preserve">  油菜籽</t>
  </si>
  <si>
    <t>三、主要农产品产量</t>
  </si>
  <si>
    <t>万吨</t>
  </si>
  <si>
    <t xml:space="preserve">  茶叶</t>
  </si>
  <si>
    <t>吨</t>
  </si>
  <si>
    <t xml:space="preserve">  水果</t>
  </si>
  <si>
    <t xml:space="preserve">  生猪出栏</t>
  </si>
  <si>
    <t>万头</t>
  </si>
  <si>
    <t xml:space="preserve">  牛出栏</t>
  </si>
  <si>
    <t xml:space="preserve">  羊出栏</t>
  </si>
  <si>
    <t xml:space="preserve">  家禽出栏</t>
  </si>
  <si>
    <t>万羽</t>
  </si>
  <si>
    <t xml:space="preserve">  水产品</t>
  </si>
  <si>
    <t>一般公共预算地方收入</t>
  </si>
  <si>
    <t xml:space="preserve">  地方税收收入</t>
  </si>
  <si>
    <t>实际使用外资</t>
  </si>
  <si>
    <t xml:space="preserve">  粮食（夏粮和早稻）</t>
  </si>
  <si>
    <t>本部</t>
  </si>
  <si>
    <t>开发区</t>
  </si>
  <si>
    <t>注：以上数据由市电业局提供。</t>
  </si>
  <si>
    <t xml:space="preserve">  </t>
  </si>
  <si>
    <r>
      <t>1-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</si>
  <si>
    <r>
      <t>2021年1—</t>
    </r>
    <r>
      <rPr>
        <b/>
        <sz val="18"/>
        <rFont val="宋体"/>
        <family val="0"/>
      </rPr>
      <t>9月岳阳市各县（市）区主要经济指标（一）</t>
    </r>
  </si>
  <si>
    <t>单位：亿元、%</t>
  </si>
  <si>
    <r>
      <t>2021年1—</t>
    </r>
    <r>
      <rPr>
        <b/>
        <sz val="24"/>
        <rFont val="宋体"/>
        <family val="0"/>
      </rPr>
      <t>9</t>
    </r>
    <r>
      <rPr>
        <b/>
        <sz val="24"/>
        <rFont val="宋体"/>
        <family val="0"/>
      </rPr>
      <t>月岳阳市各县（市）区主要经济指标</t>
    </r>
  </si>
  <si>
    <t>农林牧渔业总产值</t>
  </si>
  <si>
    <t>规模以上服务业营业收入      （1-8月）</t>
  </si>
  <si>
    <t xml:space="preserve">一般公共预算地方收入     </t>
  </si>
  <si>
    <t>一般公共预算地方税收收入</t>
  </si>
  <si>
    <t>建筑业总产值</t>
  </si>
  <si>
    <t>新增“四上”单位</t>
  </si>
  <si>
    <t>产业投资</t>
  </si>
  <si>
    <t>申报数</t>
  </si>
  <si>
    <t>其中：工业</t>
  </si>
  <si>
    <r>
      <t>注：云溪区区本级规模以上工业增速为12</t>
    </r>
    <r>
      <rPr>
        <sz val="12"/>
        <rFont val="宋体"/>
        <family val="0"/>
      </rPr>
      <t>.4</t>
    </r>
    <r>
      <rPr>
        <sz val="12"/>
        <rFont val="宋体"/>
        <family val="0"/>
      </rPr>
      <t>%。</t>
    </r>
  </si>
  <si>
    <r>
      <t>规模以上服务业主营业务收入（1-</t>
    </r>
    <r>
      <rPr>
        <sz val="11"/>
        <rFont val="宋体"/>
        <family val="0"/>
      </rPr>
      <t>8</t>
    </r>
    <r>
      <rPr>
        <sz val="11"/>
        <rFont val="宋体"/>
        <family val="0"/>
      </rPr>
      <t>月）</t>
    </r>
  </si>
  <si>
    <t>1-9月岳阳市主要经济指标完成情况表</t>
  </si>
  <si>
    <t>实际到位内资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</si>
</sst>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  <numFmt numFmtId="200" formatCode="0.000000000_ "/>
    <numFmt numFmtId="201" formatCode="0.0000_ "/>
    <numFmt numFmtId="202" formatCode="0.00000000"/>
    <numFmt numFmtId="203" formatCode="0.0000000"/>
  </numFmts>
  <fonts count="8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b/>
      <sz val="24"/>
      <name val="宋体"/>
      <family val="0"/>
    </font>
    <font>
      <sz val="9"/>
      <name val="仿宋_GB2312"/>
      <family val="3"/>
    </font>
    <font>
      <b/>
      <sz val="13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6"/>
      <color indexed="10"/>
      <name val="黑体"/>
      <family val="3"/>
    </font>
    <font>
      <b/>
      <sz val="20"/>
      <color indexed="10"/>
      <name val="宋体"/>
      <family val="0"/>
    </font>
    <font>
      <sz val="20"/>
      <color indexed="10"/>
      <name val="黑体"/>
      <family val="3"/>
    </font>
    <font>
      <b/>
      <sz val="20"/>
      <color indexed="10"/>
      <name val="Times New Roman"/>
      <family val="1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6"/>
      <color rgb="FFFF0000"/>
      <name val="黑体"/>
      <family val="3"/>
    </font>
    <font>
      <b/>
      <sz val="20"/>
      <color rgb="FFFF0000"/>
      <name val="宋体"/>
      <family val="0"/>
    </font>
    <font>
      <sz val="20"/>
      <color rgb="FFFF0000"/>
      <name val="黑体"/>
      <family val="3"/>
    </font>
    <font>
      <b/>
      <sz val="20"/>
      <color rgb="FFFF0000"/>
      <name val="Times New Roman"/>
      <family val="1"/>
    </font>
    <font>
      <sz val="16"/>
      <color theme="1"/>
      <name val="黑体"/>
      <family val="3"/>
    </font>
    <font>
      <b/>
      <sz val="24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71" fillId="24" borderId="0" applyNumberFormat="0" applyBorder="0" applyAlignment="0" applyProtection="0"/>
    <xf numFmtId="0" fontId="72" fillId="22" borderId="8" applyNumberFormat="0" applyAlignment="0" applyProtection="0"/>
    <xf numFmtId="0" fontId="73" fillId="25" borderId="5" applyNumberFormat="0" applyAlignment="0" applyProtection="0"/>
    <xf numFmtId="0" fontId="24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18" fillId="32" borderId="9" applyNumberFormat="0" applyFont="0" applyAlignment="0" applyProtection="0"/>
  </cellStyleXfs>
  <cellXfs count="3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0" xfId="50" applyFont="1">
      <alignment/>
      <protection/>
    </xf>
    <xf numFmtId="0" fontId="16" fillId="0" borderId="0" xfId="0" applyFont="1" applyAlignment="1">
      <alignment wrapText="1"/>
    </xf>
    <xf numFmtId="0" fontId="9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2" fontId="75" fillId="0" borderId="12" xfId="0" applyNumberFormat="1" applyFont="1" applyBorder="1" applyAlignment="1">
      <alignment horizontal="center" vertical="center" wrapText="1"/>
    </xf>
    <xf numFmtId="182" fontId="75" fillId="0" borderId="13" xfId="0" applyNumberFormat="1" applyFont="1" applyBorder="1" applyAlignment="1">
      <alignment horizontal="center" vertical="center" wrapText="1"/>
    </xf>
    <xf numFmtId="178" fontId="16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76" fillId="0" borderId="0" xfId="0" applyFont="1" applyAlignment="1">
      <alignment vertical="center"/>
    </xf>
    <xf numFmtId="0" fontId="18" fillId="0" borderId="0" xfId="0" applyFont="1" applyAlignment="1">
      <alignment/>
    </xf>
    <xf numFmtId="180" fontId="18" fillId="0" borderId="0" xfId="0" applyNumberFormat="1" applyFont="1" applyAlignment="1">
      <alignment/>
    </xf>
    <xf numFmtId="0" fontId="74" fillId="0" borderId="0" xfId="0" applyFont="1" applyAlignment="1">
      <alignment/>
    </xf>
    <xf numFmtId="0" fontId="77" fillId="0" borderId="0" xfId="0" applyFont="1" applyFill="1" applyBorder="1" applyAlignment="1">
      <alignment horizontal="right" vertical="center"/>
    </xf>
    <xf numFmtId="0" fontId="75" fillId="33" borderId="10" xfId="0" applyFont="1" applyFill="1" applyBorder="1" applyAlignment="1">
      <alignment horizontal="center" vertical="center"/>
    </xf>
    <xf numFmtId="180" fontId="75" fillId="33" borderId="13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/>
    </xf>
    <xf numFmtId="185" fontId="75" fillId="33" borderId="12" xfId="0" applyNumberFormat="1" applyFont="1" applyFill="1" applyBorder="1" applyAlignment="1">
      <alignment horizontal="center" vertical="center"/>
    </xf>
    <xf numFmtId="185" fontId="75" fillId="33" borderId="10" xfId="0" applyNumberFormat="1" applyFont="1" applyFill="1" applyBorder="1" applyAlignment="1">
      <alignment horizontal="center" vertical="center"/>
    </xf>
    <xf numFmtId="180" fontId="75" fillId="33" borderId="13" xfId="0" applyNumberFormat="1" applyFont="1" applyFill="1" applyBorder="1" applyAlignment="1">
      <alignment horizontal="center" vertical="center"/>
    </xf>
    <xf numFmtId="180" fontId="74" fillId="0" borderId="0" xfId="0" applyNumberFormat="1" applyFont="1" applyAlignment="1">
      <alignment/>
    </xf>
    <xf numFmtId="0" fontId="17" fillId="0" borderId="0" xfId="0" applyFont="1" applyAlignment="1">
      <alignment/>
    </xf>
    <xf numFmtId="0" fontId="7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7" fillId="33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81" fontId="22" fillId="0" borderId="16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22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50" applyFont="1" applyBorder="1" applyAlignment="1">
      <alignment horizontal="center" vertical="center"/>
      <protection/>
    </xf>
    <xf numFmtId="0" fontId="28" fillId="0" borderId="10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184" fontId="28" fillId="0" borderId="12" xfId="50" applyNumberFormat="1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Fill="1" applyBorder="1" applyAlignment="1">
      <alignment vertical="center"/>
      <protection/>
    </xf>
    <xf numFmtId="2" fontId="12" fillId="0" borderId="12" xfId="50" applyNumberFormat="1" applyFont="1" applyBorder="1" applyAlignment="1">
      <alignment horizontal="center" vertical="center"/>
      <protection/>
    </xf>
    <xf numFmtId="182" fontId="7" fillId="0" borderId="12" xfId="0" applyNumberFormat="1" applyFont="1" applyBorder="1" applyAlignment="1">
      <alignment horizontal="center" vertical="center" wrapText="1"/>
    </xf>
    <xf numFmtId="178" fontId="27" fillId="0" borderId="0" xfId="50" applyNumberFormat="1" applyFont="1" applyBorder="1" applyAlignment="1">
      <alignment horizontal="center" vertical="center"/>
      <protection/>
    </xf>
    <xf numFmtId="178" fontId="12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2" fillId="0" borderId="0" xfId="50" applyFont="1" applyAlignment="1">
      <alignment horizontal="center"/>
      <protection/>
    </xf>
    <xf numFmtId="182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50" applyFont="1">
      <alignment/>
      <protection/>
    </xf>
    <xf numFmtId="178" fontId="28" fillId="0" borderId="13" xfId="50" applyNumberFormat="1" applyFont="1" applyBorder="1" applyAlignment="1">
      <alignment horizontal="center" vertical="center" wrapText="1"/>
      <protection/>
    </xf>
    <xf numFmtId="0" fontId="0" fillId="0" borderId="0" xfId="50" applyFont="1" applyAlignment="1">
      <alignment horizontal="center"/>
      <protection/>
    </xf>
    <xf numFmtId="178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8" fontId="5" fillId="0" borderId="13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75" fillId="0" borderId="14" xfId="0" applyFont="1" applyBorder="1" applyAlignment="1">
      <alignment horizontal="left" vertical="center"/>
    </xf>
    <xf numFmtId="178" fontId="7" fillId="0" borderId="17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178" fontId="6" fillId="0" borderId="19" xfId="0" applyNumberFormat="1" applyFont="1" applyBorder="1" applyAlignment="1">
      <alignment horizontal="center" vertical="center"/>
    </xf>
    <xf numFmtId="0" fontId="74" fillId="0" borderId="20" xfId="0" applyFont="1" applyBorder="1" applyAlignment="1">
      <alignment vertical="center"/>
    </xf>
    <xf numFmtId="0" fontId="14" fillId="0" borderId="0" xfId="0" applyFont="1" applyAlignment="1">
      <alignment/>
    </xf>
    <xf numFmtId="0" fontId="29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7" fillId="0" borderId="17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0" fontId="77" fillId="34" borderId="0" xfId="0" applyFont="1" applyFill="1" applyBorder="1" applyAlignment="1">
      <alignment horizontal="right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 wrapText="1"/>
    </xf>
    <xf numFmtId="49" fontId="75" fillId="33" borderId="16" xfId="0" applyNumberFormat="1" applyFont="1" applyFill="1" applyBorder="1" applyAlignment="1">
      <alignment horizontal="left" vertical="center"/>
    </xf>
    <xf numFmtId="184" fontId="6" fillId="33" borderId="19" xfId="0" applyNumberFormat="1" applyFont="1" applyFill="1" applyBorder="1" applyAlignment="1">
      <alignment horizontal="right" vertical="center"/>
    </xf>
    <xf numFmtId="49" fontId="74" fillId="33" borderId="0" xfId="0" applyNumberFormat="1" applyFont="1" applyFill="1" applyBorder="1" applyAlignment="1">
      <alignment horizontal="left" vertical="center"/>
    </xf>
    <xf numFmtId="49" fontId="74" fillId="33" borderId="18" xfId="0" applyNumberFormat="1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75" fillId="33" borderId="12" xfId="0" applyFont="1" applyFill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18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48" applyFont="1" applyBorder="1" applyAlignment="1" applyProtection="1">
      <alignment horizontal="center" vertical="center"/>
      <protection locked="0"/>
    </xf>
    <xf numFmtId="0" fontId="77" fillId="0" borderId="0" xfId="48" applyFont="1" applyFill="1" applyBorder="1" applyProtection="1">
      <alignment/>
      <protection locked="0"/>
    </xf>
    <xf numFmtId="0" fontId="75" fillId="0" borderId="10" xfId="48" applyFont="1" applyBorder="1" applyAlignment="1" applyProtection="1">
      <alignment horizontal="center" vertical="center"/>
      <protection locked="0"/>
    </xf>
    <xf numFmtId="0" fontId="75" fillId="0" borderId="12" xfId="48" applyFont="1" applyFill="1" applyBorder="1" applyAlignment="1" applyProtection="1">
      <alignment horizontal="center" vertical="center"/>
      <protection locked="0"/>
    </xf>
    <xf numFmtId="0" fontId="75" fillId="0" borderId="13" xfId="48" applyFont="1" applyFill="1" applyBorder="1" applyAlignment="1" applyProtection="1">
      <alignment horizontal="center" vertical="center"/>
      <protection locked="0"/>
    </xf>
    <xf numFmtId="182" fontId="75" fillId="0" borderId="14" xfId="48" applyNumberFormat="1" applyFont="1" applyBorder="1" applyAlignment="1" applyProtection="1">
      <alignment horizontal="left" vertical="center" wrapText="1"/>
      <protection locked="0"/>
    </xf>
    <xf numFmtId="182" fontId="75" fillId="0" borderId="16" xfId="48" applyNumberFormat="1" applyFont="1" applyBorder="1" applyAlignment="1" applyProtection="1">
      <alignment horizontal="center" vertical="center" wrapText="1"/>
      <protection locked="0"/>
    </xf>
    <xf numFmtId="179" fontId="7" fillId="0" borderId="22" xfId="48" applyNumberFormat="1" applyFont="1" applyFill="1" applyBorder="1" applyAlignment="1" applyProtection="1">
      <alignment horizontal="right" vertical="center"/>
      <protection/>
    </xf>
    <xf numFmtId="178" fontId="7" fillId="0" borderId="16" xfId="48" applyNumberFormat="1" applyFont="1" applyFill="1" applyBorder="1" applyAlignment="1" applyProtection="1">
      <alignment horizontal="right" vertical="center"/>
      <protection/>
    </xf>
    <xf numFmtId="182" fontId="74" fillId="0" borderId="18" xfId="48" applyNumberFormat="1" applyFont="1" applyBorder="1" applyAlignment="1" applyProtection="1">
      <alignment vertical="center" wrapText="1"/>
      <protection locked="0"/>
    </xf>
    <xf numFmtId="182" fontId="74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23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4" fillId="0" borderId="18" xfId="48" applyNumberFormat="1" applyFont="1" applyBorder="1" applyAlignment="1" applyProtection="1">
      <alignment horizontal="center" vertical="center" wrapText="1"/>
      <protection locked="0"/>
    </xf>
    <xf numFmtId="182" fontId="74" fillId="0" borderId="20" xfId="48" applyNumberFormat="1" applyFont="1" applyBorder="1" applyAlignment="1" applyProtection="1">
      <alignment horizontal="center" vertical="center" wrapText="1"/>
      <protection locked="0"/>
    </xf>
    <xf numFmtId="182" fontId="74" fillId="0" borderId="15" xfId="48" applyNumberFormat="1" applyFont="1" applyBorder="1" applyAlignment="1" applyProtection="1">
      <alignment horizontal="center" vertical="center" wrapText="1"/>
      <protection locked="0"/>
    </xf>
    <xf numFmtId="179" fontId="6" fillId="0" borderId="24" xfId="48" applyNumberFormat="1" applyFont="1" applyFill="1" applyBorder="1" applyAlignment="1" applyProtection="1">
      <alignment horizontal="right" vertical="center"/>
      <protection/>
    </xf>
    <xf numFmtId="178" fontId="6" fillId="0" borderId="15" xfId="48" applyNumberFormat="1" applyFont="1" applyFill="1" applyBorder="1" applyAlignment="1" applyProtection="1">
      <alignment horizontal="right" vertical="center"/>
      <protection/>
    </xf>
    <xf numFmtId="182" fontId="6" fillId="0" borderId="23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4" fillId="33" borderId="18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center" vertical="center"/>
    </xf>
    <xf numFmtId="179" fontId="6" fillId="0" borderId="23" xfId="0" applyNumberFormat="1" applyFont="1" applyBorder="1" applyAlignment="1">
      <alignment horizontal="right" vertical="center"/>
    </xf>
    <xf numFmtId="0" fontId="74" fillId="33" borderId="15" xfId="0" applyFont="1" applyFill="1" applyBorder="1" applyAlignment="1">
      <alignment horizontal="center" vertical="center"/>
    </xf>
    <xf numFmtId="179" fontId="6" fillId="0" borderId="2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0" fontId="75" fillId="34" borderId="25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left" vertical="center" wrapText="1"/>
    </xf>
    <xf numFmtId="2" fontId="6" fillId="34" borderId="27" xfId="0" applyNumberFormat="1" applyFont="1" applyFill="1" applyBorder="1" applyAlignment="1">
      <alignment horizontal="right" vertical="center" wrapText="1"/>
    </xf>
    <xf numFmtId="184" fontId="6" fillId="34" borderId="16" xfId="0" applyNumberFormat="1" applyFont="1" applyFill="1" applyBorder="1" applyAlignment="1">
      <alignment horizontal="right" vertical="center" wrapText="1"/>
    </xf>
    <xf numFmtId="2" fontId="6" fillId="34" borderId="28" xfId="0" applyNumberFormat="1" applyFont="1" applyFill="1" applyBorder="1" applyAlignment="1">
      <alignment horizontal="right" vertical="center" wrapText="1"/>
    </xf>
    <xf numFmtId="184" fontId="6" fillId="34" borderId="0" xfId="0" applyNumberFormat="1" applyFont="1" applyFill="1" applyBorder="1" applyAlignment="1">
      <alignment horizontal="right" vertical="center" wrapText="1"/>
    </xf>
    <xf numFmtId="0" fontId="74" fillId="34" borderId="29" xfId="0" applyFont="1" applyFill="1" applyBorder="1" applyAlignment="1">
      <alignment horizontal="left" vertical="center" wrapText="1"/>
    </xf>
    <xf numFmtId="2" fontId="6" fillId="34" borderId="30" xfId="0" applyNumberFormat="1" applyFont="1" applyFill="1" applyBorder="1" applyAlignment="1">
      <alignment horizontal="right" vertical="center" wrapText="1"/>
    </xf>
    <xf numFmtId="184" fontId="6" fillId="34" borderId="31" xfId="0" applyNumberFormat="1" applyFont="1" applyFill="1" applyBorder="1" applyAlignment="1">
      <alignment horizontal="right" vertical="center" wrapText="1"/>
    </xf>
    <xf numFmtId="0" fontId="75" fillId="33" borderId="18" xfId="0" applyFont="1" applyFill="1" applyBorder="1" applyAlignment="1">
      <alignment vertical="center"/>
    </xf>
    <xf numFmtId="2" fontId="7" fillId="33" borderId="17" xfId="0" applyNumberFormat="1" applyFont="1" applyFill="1" applyBorder="1" applyAlignment="1">
      <alignment horizontal="right" vertical="center"/>
    </xf>
    <xf numFmtId="2" fontId="7" fillId="33" borderId="16" xfId="0" applyNumberFormat="1" applyFont="1" applyFill="1" applyBorder="1" applyAlignment="1">
      <alignment horizontal="right" vertical="center"/>
    </xf>
    <xf numFmtId="178" fontId="7" fillId="33" borderId="16" xfId="0" applyNumberFormat="1" applyFont="1" applyFill="1" applyBorder="1" applyAlignment="1">
      <alignment horizontal="right" vertical="center"/>
    </xf>
    <xf numFmtId="0" fontId="74" fillId="33" borderId="18" xfId="0" applyFont="1" applyFill="1" applyBorder="1" applyAlignment="1">
      <alignment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4" fillId="0" borderId="18" xfId="0" applyFont="1" applyFill="1" applyBorder="1" applyAlignment="1">
      <alignment vertical="center"/>
    </xf>
    <xf numFmtId="0" fontId="75" fillId="33" borderId="20" xfId="0" applyFont="1" applyFill="1" applyBorder="1" applyAlignment="1">
      <alignment vertical="center"/>
    </xf>
    <xf numFmtId="2" fontId="6" fillId="33" borderId="21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178" fontId="6" fillId="33" borderId="15" xfId="0" applyNumberFormat="1" applyFont="1" applyFill="1" applyBorder="1" applyAlignment="1">
      <alignment horizontal="right" vertical="center"/>
    </xf>
    <xf numFmtId="0" fontId="75" fillId="33" borderId="14" xfId="0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4" fillId="33" borderId="20" xfId="0" applyFont="1" applyFill="1" applyBorder="1" applyAlignment="1">
      <alignment vertical="center"/>
    </xf>
    <xf numFmtId="0" fontId="75" fillId="33" borderId="18" xfId="0" applyFont="1" applyFill="1" applyBorder="1" applyAlignment="1">
      <alignment horizontal="left" vertical="center"/>
    </xf>
    <xf numFmtId="0" fontId="75" fillId="33" borderId="2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5" fillId="33" borderId="18" xfId="0" applyFont="1" applyFill="1" applyBorder="1" applyAlignment="1">
      <alignment vertical="center"/>
    </xf>
    <xf numFmtId="0" fontId="75" fillId="33" borderId="11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left" vertical="center"/>
    </xf>
    <xf numFmtId="0" fontId="74" fillId="33" borderId="2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78" fontId="7" fillId="0" borderId="22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9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198" fontId="22" fillId="0" borderId="0" xfId="0" applyNumberFormat="1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2" fontId="6" fillId="0" borderId="23" xfId="0" applyNumberFormat="1" applyFont="1" applyBorder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8" fontId="7" fillId="34" borderId="12" xfId="0" applyNumberFormat="1" applyFont="1" applyFill="1" applyBorder="1" applyAlignment="1">
      <alignment horizontal="center" vertical="center" wrapText="1"/>
    </xf>
    <xf numFmtId="179" fontId="7" fillId="34" borderId="12" xfId="0" applyNumberFormat="1" applyFont="1" applyFill="1" applyBorder="1" applyAlignment="1">
      <alignment horizontal="center" vertical="center" wrapText="1"/>
    </xf>
    <xf numFmtId="178" fontId="7" fillId="34" borderId="13" xfId="0" applyNumberFormat="1" applyFont="1" applyFill="1" applyBorder="1" applyAlignment="1">
      <alignment horizontal="center" vertical="center" wrapText="1"/>
    </xf>
    <xf numFmtId="182" fontId="8" fillId="34" borderId="12" xfId="54" applyNumberFormat="1" applyFont="1" applyFill="1" applyBorder="1" applyAlignment="1">
      <alignment horizontal="center" vertical="center"/>
      <protection/>
    </xf>
    <xf numFmtId="182" fontId="8" fillId="34" borderId="13" xfId="5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78" fillId="0" borderId="12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2" fontId="78" fillId="0" borderId="12" xfId="0" applyNumberFormat="1" applyFont="1" applyBorder="1" applyAlignment="1">
      <alignment horizontal="center" vertical="center"/>
    </xf>
    <xf numFmtId="184" fontId="78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179" fontId="7" fillId="34" borderId="13" xfId="0" applyNumberFormat="1" applyFont="1" applyFill="1" applyBorder="1" applyAlignment="1">
      <alignment horizontal="center" vertical="center" wrapText="1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49" fontId="74" fillId="33" borderId="20" xfId="0" applyNumberFormat="1" applyFont="1" applyFill="1" applyBorder="1" applyAlignment="1">
      <alignment horizontal="left" vertical="center"/>
    </xf>
    <xf numFmtId="178" fontId="0" fillId="0" borderId="2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80" fontId="0" fillId="34" borderId="13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6" fillId="34" borderId="12" xfId="0" applyNumberFormat="1" applyFont="1" applyFill="1" applyBorder="1" applyAlignment="1">
      <alignment horizontal="center" vertical="center" wrapText="1"/>
    </xf>
    <xf numFmtId="0" fontId="3" fillId="0" borderId="10" xfId="50" applyFont="1" applyBorder="1" applyAlignment="1">
      <alignment horizontal="left" vertical="center"/>
      <protection/>
    </xf>
    <xf numFmtId="0" fontId="3" fillId="0" borderId="10" xfId="50" applyFont="1" applyBorder="1" applyAlignment="1">
      <alignment vertical="center"/>
      <protection/>
    </xf>
    <xf numFmtId="178" fontId="12" fillId="0" borderId="13" xfId="54" applyNumberFormat="1" applyFont="1" applyFill="1" applyBorder="1" applyAlignment="1">
      <alignment horizontal="center" vertical="center" shrinkToFit="1"/>
      <protection/>
    </xf>
    <xf numFmtId="178" fontId="12" fillId="34" borderId="13" xfId="50" applyNumberFormat="1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1" fontId="12" fillId="0" borderId="12" xfId="50" applyNumberFormat="1" applyFont="1" applyBorder="1" applyAlignment="1">
      <alignment horizontal="center" vertical="center"/>
      <protection/>
    </xf>
    <xf numFmtId="2" fontId="12" fillId="0" borderId="22" xfId="50" applyNumberFormat="1" applyFont="1" applyBorder="1" applyAlignment="1">
      <alignment horizontal="center" vertical="center"/>
      <protection/>
    </xf>
    <xf numFmtId="178" fontId="12" fillId="0" borderId="17" xfId="50" applyNumberFormat="1" applyFont="1" applyBorder="1" applyAlignment="1">
      <alignment horizontal="center" vertical="center"/>
      <protection/>
    </xf>
    <xf numFmtId="1" fontId="12" fillId="0" borderId="22" xfId="50" applyNumberFormat="1" applyFont="1" applyBorder="1" applyAlignment="1">
      <alignment horizontal="center" vertical="center"/>
      <protection/>
    </xf>
    <xf numFmtId="2" fontId="7" fillId="0" borderId="12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vertical="center"/>
      <protection/>
    </xf>
    <xf numFmtId="182" fontId="7" fillId="0" borderId="13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  <xf numFmtId="179" fontId="6" fillId="0" borderId="15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179" fontId="0" fillId="0" borderId="12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35" borderId="12" xfId="0" applyNumberForma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2" fontId="0" fillId="35" borderId="12" xfId="0" applyNumberFormat="1" applyFill="1" applyBorder="1" applyAlignment="1">
      <alignment horizontal="center" vertical="center"/>
    </xf>
    <xf numFmtId="178" fontId="30" fillId="0" borderId="12" xfId="0" applyNumberFormat="1" applyFont="1" applyBorder="1" applyAlignment="1">
      <alignment horizontal="center" vertical="center"/>
    </xf>
    <xf numFmtId="182" fontId="3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4" fillId="34" borderId="0" xfId="0" applyFont="1" applyFill="1" applyAlignment="1">
      <alignment wrapText="1"/>
    </xf>
    <xf numFmtId="0" fontId="79" fillId="34" borderId="0" xfId="0" applyFont="1" applyFill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179" fontId="75" fillId="34" borderId="12" xfId="0" applyNumberFormat="1" applyFont="1" applyFill="1" applyBorder="1" applyAlignment="1">
      <alignment horizontal="center" vertical="center" wrapText="1"/>
    </xf>
    <xf numFmtId="178" fontId="75" fillId="34" borderId="12" xfId="0" applyNumberFormat="1" applyFont="1" applyFill="1" applyBorder="1" applyAlignment="1">
      <alignment horizontal="center" vertical="center" wrapText="1"/>
    </xf>
    <xf numFmtId="178" fontId="75" fillId="34" borderId="24" xfId="0" applyNumberFormat="1" applyFont="1" applyFill="1" applyBorder="1" applyAlignment="1">
      <alignment horizontal="center" vertical="center" wrapText="1"/>
    </xf>
    <xf numFmtId="178" fontId="75" fillId="34" borderId="13" xfId="0" applyNumberFormat="1" applyFont="1" applyFill="1" applyBorder="1" applyAlignment="1">
      <alignment horizontal="center" vertical="center" wrapText="1"/>
    </xf>
    <xf numFmtId="0" fontId="5" fillId="0" borderId="12" xfId="55" applyFont="1" applyBorder="1" applyAlignment="1">
      <alignment horizontal="center" vertical="center" wrapText="1"/>
      <protection/>
    </xf>
    <xf numFmtId="0" fontId="33" fillId="0" borderId="12" xfId="16" applyFont="1" applyBorder="1" applyAlignment="1">
      <alignment horizontal="center" vertical="center" wrapText="1"/>
      <protection/>
    </xf>
    <xf numFmtId="0" fontId="33" fillId="0" borderId="13" xfId="16" applyFont="1" applyBorder="1" applyAlignment="1">
      <alignment horizontal="center" vertical="center" wrapText="1"/>
      <protection/>
    </xf>
    <xf numFmtId="0" fontId="33" fillId="0" borderId="12" xfId="55" applyFont="1" applyBorder="1" applyAlignment="1">
      <alignment horizontal="center" vertical="center" wrapText="1"/>
      <protection/>
    </xf>
    <xf numFmtId="178" fontId="75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5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74" fillId="0" borderId="12" xfId="0" applyFont="1" applyBorder="1" applyAlignment="1">
      <alignment horizontal="center" vertical="center" wrapText="1"/>
    </xf>
    <xf numFmtId="0" fontId="8" fillId="34" borderId="12" xfId="54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3" fillId="0" borderId="10" xfId="50" applyFont="1" applyBorder="1" applyAlignment="1">
      <alignment vertical="center" wrapText="1"/>
      <protection/>
    </xf>
    <xf numFmtId="0" fontId="3" fillId="0" borderId="10" xfId="50" applyFont="1" applyFill="1" applyBorder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13" fillId="0" borderId="0" xfId="50" applyFont="1" applyBorder="1" applyAlignment="1">
      <alignment horizontal="center" vertical="center"/>
      <protection/>
    </xf>
    <xf numFmtId="0" fontId="80" fillId="36" borderId="0" xfId="0" applyFont="1" applyFill="1" applyAlignment="1">
      <alignment horizontal="center" vertical="center"/>
    </xf>
    <xf numFmtId="0" fontId="80" fillId="37" borderId="0" xfId="0" applyFont="1" applyFill="1" applyAlignment="1">
      <alignment horizontal="center" vertical="center"/>
    </xf>
    <xf numFmtId="0" fontId="81" fillId="36" borderId="0" xfId="0" applyFont="1" applyFill="1" applyAlignment="1">
      <alignment horizontal="center"/>
    </xf>
    <xf numFmtId="0" fontId="81" fillId="36" borderId="0" xfId="0" applyFont="1" applyFill="1" applyBorder="1" applyAlignment="1">
      <alignment horizontal="center" vertical="center" wrapText="1"/>
    </xf>
    <xf numFmtId="0" fontId="81" fillId="36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left"/>
    </xf>
    <xf numFmtId="0" fontId="82" fillId="36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1" fillId="36" borderId="0" xfId="48" applyFont="1" applyFill="1" applyBorder="1" applyAlignment="1" applyProtection="1">
      <alignment horizontal="center" vertical="center"/>
      <protection locked="0"/>
    </xf>
    <xf numFmtId="0" fontId="83" fillId="36" borderId="0" xfId="48" applyFont="1" applyFill="1" applyBorder="1" applyAlignment="1" applyProtection="1">
      <alignment horizontal="center" vertical="center"/>
      <protection locked="0"/>
    </xf>
    <xf numFmtId="0" fontId="74" fillId="0" borderId="0" xfId="48" applyFont="1" applyBorder="1" applyAlignment="1" applyProtection="1">
      <alignment/>
      <protection locked="0"/>
    </xf>
    <xf numFmtId="0" fontId="77" fillId="0" borderId="15" xfId="0" applyFont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4" fillId="36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178" fontId="75" fillId="34" borderId="12" xfId="0" applyNumberFormat="1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178" fontId="75" fillId="34" borderId="17" xfId="0" applyNumberFormat="1" applyFont="1" applyFill="1" applyBorder="1" applyAlignment="1">
      <alignment horizontal="center" vertical="center" wrapText="1"/>
    </xf>
    <xf numFmtId="178" fontId="75" fillId="34" borderId="16" xfId="0" applyNumberFormat="1" applyFont="1" applyFill="1" applyBorder="1" applyAlignment="1">
      <alignment horizontal="center" vertical="center" wrapText="1"/>
    </xf>
    <xf numFmtId="178" fontId="75" fillId="34" borderId="14" xfId="0" applyNumberFormat="1" applyFont="1" applyFill="1" applyBorder="1" applyAlignment="1">
      <alignment horizontal="center" vertical="center" wrapText="1"/>
    </xf>
    <xf numFmtId="178" fontId="75" fillId="34" borderId="21" xfId="0" applyNumberFormat="1" applyFont="1" applyFill="1" applyBorder="1" applyAlignment="1">
      <alignment horizontal="center" vertical="center" wrapText="1"/>
    </xf>
    <xf numFmtId="178" fontId="75" fillId="34" borderId="15" xfId="0" applyNumberFormat="1" applyFont="1" applyFill="1" applyBorder="1" applyAlignment="1">
      <alignment horizontal="center" vertical="center" wrapText="1"/>
    </xf>
    <xf numFmtId="178" fontId="75" fillId="34" borderId="20" xfId="0" applyNumberFormat="1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178" fontId="32" fillId="34" borderId="11" xfId="0" applyNumberFormat="1" applyFont="1" applyFill="1" applyBorder="1" applyAlignment="1">
      <alignment horizontal="center" vertical="center" wrapText="1"/>
    </xf>
    <xf numFmtId="178" fontId="32" fillId="34" borderId="10" xfId="0" applyNumberFormat="1" applyFont="1" applyFill="1" applyBorder="1" applyAlignment="1">
      <alignment horizontal="center" vertical="center" wrapText="1"/>
    </xf>
    <xf numFmtId="0" fontId="75" fillId="34" borderId="17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179" fontId="33" fillId="34" borderId="12" xfId="55" applyNumberFormat="1" applyFont="1" applyFill="1" applyBorder="1" applyAlignment="1">
      <alignment horizontal="center" vertical="center" wrapText="1"/>
      <protection/>
    </xf>
    <xf numFmtId="0" fontId="85" fillId="34" borderId="15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 wrapText="1"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43060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1&#24180;9&#26376;30&#26085;&#20840;&#24066;&#24066;&#22330;&#20027;&#20307;&#21457;&#23637;&#24773;&#20917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2">
        <row r="6">
          <cell r="B6">
            <v>291533</v>
          </cell>
          <cell r="C6">
            <v>2687067</v>
          </cell>
          <cell r="E6">
            <v>12.860481965663883</v>
          </cell>
        </row>
        <row r="7">
          <cell r="B7">
            <v>246348</v>
          </cell>
          <cell r="C7">
            <v>2197253</v>
          </cell>
          <cell r="E7">
            <v>8.781578671165953</v>
          </cell>
        </row>
        <row r="8">
          <cell r="B8">
            <v>45185</v>
          </cell>
          <cell r="C8">
            <v>489814</v>
          </cell>
          <cell r="E8">
            <v>35.68292432943028</v>
          </cell>
        </row>
        <row r="9">
          <cell r="B9">
            <v>132388</v>
          </cell>
          <cell r="C9">
            <v>1246323</v>
          </cell>
          <cell r="E9">
            <v>24.658478280438892</v>
          </cell>
        </row>
        <row r="10">
          <cell r="B10">
            <v>88733</v>
          </cell>
          <cell r="C10">
            <v>767940</v>
          </cell>
          <cell r="E10">
            <v>17.987963672846664</v>
          </cell>
        </row>
        <row r="11">
          <cell r="B11">
            <v>142582</v>
          </cell>
          <cell r="C11">
            <v>1290307</v>
          </cell>
          <cell r="E11">
            <v>2.758775024568621</v>
          </cell>
        </row>
        <row r="12">
          <cell r="B12">
            <v>478870</v>
          </cell>
          <cell r="C12">
            <v>3910821</v>
          </cell>
          <cell r="E12">
            <v>3.914440304386793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32472039.654399</v>
          </cell>
          <cell r="D6">
            <v>30671176.965168</v>
          </cell>
          <cell r="F6">
            <v>6.296349160927576</v>
          </cell>
        </row>
        <row r="7">
          <cell r="C7">
            <v>21507934.690366</v>
          </cell>
          <cell r="D7">
            <v>19292040.476298</v>
          </cell>
          <cell r="F7">
            <v>12.402273573034122</v>
          </cell>
        </row>
        <row r="8">
          <cell r="C8">
            <v>5634144.088106</v>
          </cell>
          <cell r="D8">
            <v>5866601.952582</v>
          </cell>
          <cell r="F8">
            <v>-4.073014233202642</v>
          </cell>
        </row>
        <row r="9">
          <cell r="C9">
            <v>597981.170261</v>
          </cell>
          <cell r="D9">
            <v>809310.567224</v>
          </cell>
          <cell r="F9">
            <v>-2.7146479707863307</v>
          </cell>
        </row>
        <row r="10">
          <cell r="C10">
            <v>4499747.721898</v>
          </cell>
          <cell r="D10">
            <v>4485749.615519</v>
          </cell>
          <cell r="F10">
            <v>-4.409622662157659</v>
          </cell>
        </row>
        <row r="11">
          <cell r="C11">
            <v>222061.277515</v>
          </cell>
          <cell r="D11">
            <v>207812.273171</v>
          </cell>
          <cell r="F11">
            <v>6.779420251196029</v>
          </cell>
        </row>
        <row r="12">
          <cell r="C12">
            <v>27920259.56815</v>
          </cell>
          <cell r="D12">
            <v>24651339.974751</v>
          </cell>
          <cell r="F12">
            <v>18.31057344224631</v>
          </cell>
        </row>
        <row r="13">
          <cell r="C13">
            <v>6680243.918909</v>
          </cell>
          <cell r="D13">
            <v>5546135.535353001</v>
          </cell>
          <cell r="F13">
            <v>26.563496474124577</v>
          </cell>
        </row>
        <row r="14">
          <cell r="C14">
            <v>20675924.905274</v>
          </cell>
          <cell r="D14">
            <v>18594682.283379003</v>
          </cell>
          <cell r="F14">
            <v>15.694085395235362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G22">
            <v>6.9</v>
          </cell>
        </row>
        <row r="23">
          <cell r="G23">
            <v>-14.377754637664387</v>
          </cell>
        </row>
        <row r="24">
          <cell r="G24">
            <v>7.303647888261011</v>
          </cell>
        </row>
        <row r="25">
          <cell r="G25">
            <v>18.412058323965972</v>
          </cell>
        </row>
        <row r="26">
          <cell r="G26">
            <v>-21.5353683871067</v>
          </cell>
        </row>
        <row r="27">
          <cell r="G27">
            <v>1.530161123441709</v>
          </cell>
        </row>
        <row r="28">
          <cell r="G28">
            <v>8.228535222306132</v>
          </cell>
        </row>
        <row r="29">
          <cell r="G29">
            <v>-5.429158676157386</v>
          </cell>
        </row>
        <row r="30">
          <cell r="G30">
            <v>10.07103964265701</v>
          </cell>
        </row>
        <row r="31">
          <cell r="G31">
            <v>-9.551640473146028</v>
          </cell>
        </row>
        <row r="32">
          <cell r="G32">
            <v>10.030748381989184</v>
          </cell>
        </row>
        <row r="33">
          <cell r="G33">
            <v>15.376194815814713</v>
          </cell>
        </row>
        <row r="34">
          <cell r="G34">
            <v>31.330700654188213</v>
          </cell>
        </row>
        <row r="38">
          <cell r="G38">
            <v>6.733412048061327</v>
          </cell>
        </row>
        <row r="39">
          <cell r="G39">
            <v>-4.571495054086883</v>
          </cell>
        </row>
        <row r="40">
          <cell r="G40">
            <v>15.111598200618182</v>
          </cell>
        </row>
        <row r="41">
          <cell r="G41">
            <v>8.950868262487056</v>
          </cell>
        </row>
        <row r="42">
          <cell r="G42">
            <v>13.469906583335911</v>
          </cell>
        </row>
        <row r="43">
          <cell r="G43">
            <v>23.1</v>
          </cell>
        </row>
        <row r="44">
          <cell r="G44">
            <v>3.6</v>
          </cell>
        </row>
        <row r="45">
          <cell r="G45">
            <v>8.22732934657273</v>
          </cell>
        </row>
        <row r="46">
          <cell r="G46">
            <v>4.396596542017761</v>
          </cell>
        </row>
        <row r="47">
          <cell r="G47">
            <v>4.288869194275291</v>
          </cell>
        </row>
        <row r="48">
          <cell r="G48">
            <v>40.517132174185555</v>
          </cell>
        </row>
        <row r="52">
          <cell r="G52">
            <v>6.2039069767442</v>
          </cell>
        </row>
        <row r="53">
          <cell r="G53">
            <v>20.72241860465116</v>
          </cell>
        </row>
        <row r="54">
          <cell r="G54">
            <v>-7.220744186046502</v>
          </cell>
        </row>
        <row r="55">
          <cell r="G55">
            <v>14.8</v>
          </cell>
        </row>
        <row r="56">
          <cell r="G56">
            <v>8.789395348837225</v>
          </cell>
        </row>
        <row r="57">
          <cell r="G57">
            <v>9.087720930232557</v>
          </cell>
        </row>
        <row r="58">
          <cell r="G58">
            <v>8.3</v>
          </cell>
        </row>
        <row r="59">
          <cell r="G59">
            <v>14.1</v>
          </cell>
        </row>
        <row r="60">
          <cell r="G60">
            <v>6.9</v>
          </cell>
        </row>
        <row r="61">
          <cell r="G61">
            <v>-19.5</v>
          </cell>
        </row>
        <row r="62">
          <cell r="G62">
            <v>59.8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12994682.398460897</v>
          </cell>
          <cell r="D21">
            <v>19.68912805200611</v>
          </cell>
        </row>
        <row r="23">
          <cell r="B23">
            <v>11173072.196233109</v>
          </cell>
          <cell r="D23">
            <v>19.82</v>
          </cell>
        </row>
        <row r="24">
          <cell r="B24">
            <v>1821610.202227788</v>
          </cell>
          <cell r="D24">
            <v>18.89262157822715</v>
          </cell>
        </row>
        <row r="26">
          <cell r="B26">
            <v>11128060.216961743</v>
          </cell>
          <cell r="D26">
            <v>18.28</v>
          </cell>
        </row>
        <row r="27">
          <cell r="B27">
            <v>1866622.1814991534</v>
          </cell>
          <cell r="D27">
            <v>28.839782883791372</v>
          </cell>
        </row>
        <row r="31">
          <cell r="B31">
            <v>3512575.8</v>
          </cell>
          <cell r="C31">
            <v>23.6</v>
          </cell>
        </row>
        <row r="33">
          <cell r="B33">
            <v>435808.8</v>
          </cell>
          <cell r="C33">
            <v>34.7</v>
          </cell>
        </row>
        <row r="34">
          <cell r="B34">
            <v>38864.1</v>
          </cell>
          <cell r="C34">
            <v>36.1</v>
          </cell>
        </row>
        <row r="35">
          <cell r="B35">
            <v>67531.2</v>
          </cell>
          <cell r="C35">
            <v>33.6</v>
          </cell>
        </row>
        <row r="36">
          <cell r="B36">
            <v>214836.4</v>
          </cell>
          <cell r="C36">
            <v>-1.7</v>
          </cell>
        </row>
        <row r="37">
          <cell r="B37">
            <v>18682.8</v>
          </cell>
          <cell r="C37">
            <v>31</v>
          </cell>
        </row>
        <row r="38">
          <cell r="B38">
            <v>70247.3</v>
          </cell>
          <cell r="C38">
            <v>34.9</v>
          </cell>
        </row>
        <row r="39">
          <cell r="B39">
            <v>140669.4</v>
          </cell>
          <cell r="C39">
            <v>24.1</v>
          </cell>
        </row>
        <row r="40">
          <cell r="B40">
            <v>62563.3</v>
          </cell>
          <cell r="C40">
            <v>-4.8</v>
          </cell>
        </row>
        <row r="41">
          <cell r="B41">
            <v>20734.1</v>
          </cell>
          <cell r="C41">
            <v>23.8</v>
          </cell>
        </row>
        <row r="42">
          <cell r="B42">
            <v>7718.4</v>
          </cell>
          <cell r="C42">
            <v>25</v>
          </cell>
        </row>
        <row r="43">
          <cell r="B43">
            <v>908.3</v>
          </cell>
          <cell r="C43">
            <v>27</v>
          </cell>
        </row>
        <row r="44">
          <cell r="B44">
            <v>193583.9</v>
          </cell>
          <cell r="C44">
            <v>22.2</v>
          </cell>
        </row>
        <row r="45">
          <cell r="B45">
            <v>173749.9</v>
          </cell>
          <cell r="C45">
            <v>18.1</v>
          </cell>
        </row>
        <row r="46">
          <cell r="B46">
            <v>62583.6</v>
          </cell>
          <cell r="C46">
            <v>27.4</v>
          </cell>
        </row>
        <row r="47">
          <cell r="B47">
            <v>49254.3</v>
          </cell>
          <cell r="C47">
            <v>21</v>
          </cell>
        </row>
        <row r="48">
          <cell r="B48">
            <v>44340.7</v>
          </cell>
          <cell r="C48">
            <v>23.4</v>
          </cell>
        </row>
        <row r="49">
          <cell r="B49">
            <v>12798.3</v>
          </cell>
          <cell r="C49">
            <v>-45.2</v>
          </cell>
        </row>
        <row r="50">
          <cell r="B50">
            <v>733002</v>
          </cell>
          <cell r="C50">
            <v>24.3</v>
          </cell>
        </row>
        <row r="51">
          <cell r="B51">
            <v>120503.6</v>
          </cell>
          <cell r="C51">
            <v>3.8</v>
          </cell>
        </row>
        <row r="52">
          <cell r="B52">
            <v>46804.9</v>
          </cell>
          <cell r="C52">
            <v>8.9</v>
          </cell>
        </row>
        <row r="53">
          <cell r="B53">
            <v>913441.7</v>
          </cell>
          <cell r="C53">
            <v>35</v>
          </cell>
        </row>
        <row r="54">
          <cell r="B54">
            <v>11023.6</v>
          </cell>
          <cell r="C54">
            <v>-21.7</v>
          </cell>
        </row>
        <row r="55">
          <cell r="B55">
            <v>72925.2</v>
          </cell>
          <cell r="C55">
            <v>24.9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1312322.7745</v>
          </cell>
          <cell r="E7">
            <v>11.25</v>
          </cell>
          <cell r="F7">
            <v>686279.3371</v>
          </cell>
          <cell r="H7">
            <v>10.92</v>
          </cell>
        </row>
        <row r="8">
          <cell r="C8">
            <v>78424.8828</v>
          </cell>
          <cell r="E8">
            <v>79.3387075311128</v>
          </cell>
          <cell r="F8">
            <v>78424.8828</v>
          </cell>
          <cell r="H8">
            <v>79.3387075311128</v>
          </cell>
        </row>
        <row r="9">
          <cell r="C9">
            <v>510748.0061</v>
          </cell>
          <cell r="E9">
            <v>-0.730927844026977</v>
          </cell>
          <cell r="F9">
            <v>307016.0529</v>
          </cell>
          <cell r="H9">
            <v>-8.55286409441342</v>
          </cell>
        </row>
        <row r="10">
          <cell r="C10">
            <v>47221.0517</v>
          </cell>
          <cell r="E10">
            <v>2.33787155998512</v>
          </cell>
          <cell r="F10">
            <v>30898.7896</v>
          </cell>
          <cell r="H10">
            <v>13.4768556686348</v>
          </cell>
        </row>
        <row r="11">
          <cell r="C11">
            <v>28698.063</v>
          </cell>
          <cell r="E11">
            <v>10.574954633563</v>
          </cell>
          <cell r="F11">
            <v>7735.1353</v>
          </cell>
          <cell r="H11">
            <v>25.266671641618</v>
          </cell>
        </row>
        <row r="12">
          <cell r="C12">
            <v>94469.2371</v>
          </cell>
          <cell r="E12">
            <v>12.9121954116043</v>
          </cell>
          <cell r="F12">
            <v>44920.3236</v>
          </cell>
          <cell r="H12">
            <v>16.7830177126896</v>
          </cell>
        </row>
        <row r="13">
          <cell r="C13">
            <v>70464.736</v>
          </cell>
          <cell r="E13">
            <v>8.94313772597618</v>
          </cell>
          <cell r="F13">
            <v>19424.9799</v>
          </cell>
          <cell r="H13">
            <v>13.8908080641811</v>
          </cell>
        </row>
        <row r="14">
          <cell r="C14">
            <v>93871.8516</v>
          </cell>
          <cell r="E14">
            <v>13.9472431465948</v>
          </cell>
          <cell r="F14">
            <v>24363.9299</v>
          </cell>
          <cell r="H14">
            <v>28.033030367726</v>
          </cell>
        </row>
        <row r="15">
          <cell r="C15">
            <v>149897.3495</v>
          </cell>
          <cell r="E15">
            <v>13.4608528706404</v>
          </cell>
          <cell r="F15">
            <v>59391.438</v>
          </cell>
          <cell r="H15">
            <v>20.2552095951996</v>
          </cell>
        </row>
        <row r="16">
          <cell r="C16">
            <v>109191.2426</v>
          </cell>
          <cell r="E16">
            <v>17.153316459292</v>
          </cell>
          <cell r="F16">
            <v>44420.6401</v>
          </cell>
          <cell r="H16">
            <v>29.9348736718058</v>
          </cell>
        </row>
        <row r="17">
          <cell r="C17">
            <v>83878.306</v>
          </cell>
          <cell r="E17">
            <v>4.76550800019714</v>
          </cell>
          <cell r="F17">
            <v>45267.5667</v>
          </cell>
          <cell r="H17">
            <v>3.16173296068654</v>
          </cell>
        </row>
        <row r="18">
          <cell r="C18">
            <v>14645.8101</v>
          </cell>
          <cell r="E18">
            <v>11.583452731944</v>
          </cell>
          <cell r="F18">
            <v>4978.1116</v>
          </cell>
          <cell r="H18">
            <v>28.9373670088015</v>
          </cell>
        </row>
        <row r="19">
          <cell r="C19">
            <v>30812.238</v>
          </cell>
          <cell r="E19" t="str">
            <v>-</v>
          </cell>
          <cell r="F19">
            <v>19437.4867</v>
          </cell>
          <cell r="H1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"/>
    </sheetNames>
    <sheetDataSet>
      <sheetData sheetId="0">
        <row r="9">
          <cell r="B9">
            <v>100.03209868</v>
          </cell>
          <cell r="C9">
            <v>99.89801039</v>
          </cell>
          <cell r="D9">
            <v>99.92659322</v>
          </cell>
        </row>
        <row r="10">
          <cell r="B10">
            <v>99.47577038</v>
          </cell>
          <cell r="C10">
            <v>95.16540594</v>
          </cell>
          <cell r="D10">
            <v>98.16517719</v>
          </cell>
        </row>
        <row r="18">
          <cell r="B18">
            <v>100.34762074</v>
          </cell>
          <cell r="C18">
            <v>100.2161645</v>
          </cell>
          <cell r="D18">
            <v>99.85675893</v>
          </cell>
        </row>
        <row r="19">
          <cell r="B19">
            <v>100.39252924</v>
          </cell>
          <cell r="C19">
            <v>100.75191586</v>
          </cell>
          <cell r="D19">
            <v>98.93809636</v>
          </cell>
        </row>
        <row r="20">
          <cell r="B20">
            <v>99.81662396</v>
          </cell>
          <cell r="C20">
            <v>100.00476677</v>
          </cell>
          <cell r="D20">
            <v>100.10644942</v>
          </cell>
        </row>
        <row r="21">
          <cell r="B21">
            <v>99.68318383</v>
          </cell>
          <cell r="C21">
            <v>105.9836667</v>
          </cell>
          <cell r="D21">
            <v>103.67512391</v>
          </cell>
        </row>
        <row r="22">
          <cell r="B22">
            <v>100.73953341</v>
          </cell>
          <cell r="C22">
            <v>102.96136709</v>
          </cell>
          <cell r="D22">
            <v>101.40490621</v>
          </cell>
        </row>
        <row r="23">
          <cell r="B23">
            <v>100.03288228</v>
          </cell>
          <cell r="C23">
            <v>101.16324479</v>
          </cell>
          <cell r="D23">
            <v>101.88123176</v>
          </cell>
        </row>
        <row r="24">
          <cell r="B24">
            <v>100.83756615</v>
          </cell>
          <cell r="C24">
            <v>96.67025538</v>
          </cell>
          <cell r="D24">
            <v>97.70349095</v>
          </cell>
        </row>
        <row r="25">
          <cell r="B25">
            <v>99.84376442</v>
          </cell>
          <cell r="C25">
            <v>100.75806868</v>
          </cell>
          <cell r="D25">
            <v>100.75966905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数据时段"/>
      <sheetName val="上年同期"/>
      <sheetName val="1季度"/>
      <sheetName val="上半年"/>
      <sheetName val="1-3季度"/>
      <sheetName val="全年"/>
    </sheetNames>
    <sheetDataSet>
      <sheetData sheetId="5">
        <row r="113">
          <cell r="D113">
            <v>30813217</v>
          </cell>
          <cell r="L113">
            <v>8.6</v>
          </cell>
        </row>
        <row r="114">
          <cell r="D114">
            <v>2853993.237518414</v>
          </cell>
          <cell r="L114">
            <v>8.8</v>
          </cell>
        </row>
        <row r="116">
          <cell r="D116">
            <v>10617063.55694575</v>
          </cell>
          <cell r="L116">
            <v>7.8</v>
          </cell>
        </row>
        <row r="122">
          <cell r="D122">
            <v>2001374.7897455187</v>
          </cell>
          <cell r="L122">
            <v>7.5</v>
          </cell>
        </row>
        <row r="123">
          <cell r="D123">
            <v>2629145.1237387573</v>
          </cell>
          <cell r="L123">
            <v>11</v>
          </cell>
        </row>
        <row r="126">
          <cell r="D126">
            <v>1242369.257984928</v>
          </cell>
          <cell r="L126">
            <v>11.4</v>
          </cell>
        </row>
        <row r="135">
          <cell r="D135">
            <v>506975.7232268518</v>
          </cell>
          <cell r="L135">
            <v>15.3</v>
          </cell>
        </row>
        <row r="138">
          <cell r="D138">
            <v>947754.9700262628</v>
          </cell>
          <cell r="L138">
            <v>4.9</v>
          </cell>
        </row>
        <row r="143">
          <cell r="D143">
            <v>2132210.957562351</v>
          </cell>
          <cell r="L143">
            <v>4.5</v>
          </cell>
        </row>
        <row r="147">
          <cell r="D147">
            <v>4958826.177262631</v>
          </cell>
          <cell r="L147">
            <v>10.7</v>
          </cell>
        </row>
        <row r="156">
          <cell r="D156">
            <v>2923502.8025009735</v>
          </cell>
          <cell r="L156">
            <v>8.3</v>
          </cell>
        </row>
        <row r="161">
          <cell r="D161">
            <v>2736311.4905325067</v>
          </cell>
          <cell r="L161">
            <v>8.9</v>
          </cell>
        </row>
        <row r="162">
          <cell r="D162">
            <v>12610518.170485944</v>
          </cell>
          <cell r="L162">
            <v>7.8</v>
          </cell>
        </row>
        <row r="163">
          <cell r="D163">
            <v>15466387.33898155</v>
          </cell>
          <cell r="L163">
            <v>9.2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9月"/>
    </sheetNames>
    <sheetDataSet>
      <sheetData sheetId="0">
        <row r="5">
          <cell r="C5">
            <v>1685825</v>
          </cell>
          <cell r="E5">
            <v>8.24</v>
          </cell>
        </row>
        <row r="6">
          <cell r="C6">
            <v>1367787</v>
          </cell>
          <cell r="E6">
            <v>6.11</v>
          </cell>
        </row>
        <row r="7">
          <cell r="C7">
            <v>201197</v>
          </cell>
          <cell r="E7">
            <v>48.4</v>
          </cell>
        </row>
        <row r="8">
          <cell r="C8">
            <v>4111839</v>
          </cell>
          <cell r="E8">
            <v>1.37</v>
          </cell>
        </row>
        <row r="9">
          <cell r="C9">
            <v>3650151</v>
          </cell>
          <cell r="E9">
            <v>-2.19</v>
          </cell>
        </row>
        <row r="10">
          <cell r="C10">
            <v>2435216</v>
          </cell>
          <cell r="E10">
            <v>1.11</v>
          </cell>
        </row>
        <row r="11">
          <cell r="C11">
            <v>2090322</v>
          </cell>
          <cell r="E11">
            <v>-5.11</v>
          </cell>
        </row>
        <row r="12">
          <cell r="C12">
            <v>26892612</v>
          </cell>
          <cell r="E12">
            <v>7.82</v>
          </cell>
        </row>
        <row r="13">
          <cell r="C13">
            <v>20507225</v>
          </cell>
          <cell r="E13">
            <v>7.1</v>
          </cell>
        </row>
        <row r="14">
          <cell r="C14">
            <v>4275879</v>
          </cell>
          <cell r="E14">
            <v>-0.27</v>
          </cell>
        </row>
        <row r="15">
          <cell r="C15">
            <v>3264592</v>
          </cell>
          <cell r="E15">
            <v>-1.49</v>
          </cell>
        </row>
        <row r="16">
          <cell r="C16">
            <v>1371409</v>
          </cell>
          <cell r="E16">
            <v>-13.06</v>
          </cell>
        </row>
        <row r="17">
          <cell r="C17">
            <v>1102820</v>
          </cell>
          <cell r="E17">
            <v>-17.89</v>
          </cell>
        </row>
        <row r="22">
          <cell r="C22">
            <v>823122</v>
          </cell>
          <cell r="E22">
            <v>-16.37</v>
          </cell>
        </row>
        <row r="23">
          <cell r="C23">
            <v>385037</v>
          </cell>
          <cell r="E23">
            <v>-28.08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74427</v>
          </cell>
        </row>
        <row r="4">
          <cell r="E4">
            <v>11428</v>
          </cell>
        </row>
        <row r="5">
          <cell r="E5">
            <v>56</v>
          </cell>
        </row>
        <row r="6">
          <cell r="E6">
            <v>62943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5" sqref="E5"/>
    </sheetView>
  </sheetViews>
  <sheetFormatPr defaultColWidth="8.00390625" defaultRowHeight="14.25"/>
  <cols>
    <col min="1" max="1" width="20.875" style="209" bestFit="1" customWidth="1"/>
    <col min="2" max="2" width="8.00390625" style="209" customWidth="1"/>
    <col min="3" max="3" width="12.00390625" style="209" customWidth="1"/>
    <col min="4" max="4" width="17.625" style="209" customWidth="1"/>
    <col min="5" max="5" width="17.00390625" style="209" customWidth="1"/>
    <col min="6" max="7" width="8.00390625" style="14" customWidth="1"/>
    <col min="8" max="11" width="7.375" style="14" customWidth="1"/>
    <col min="12" max="16384" width="8.00390625" style="14" customWidth="1"/>
  </cols>
  <sheetData>
    <row r="1" spans="1:5" ht="35.25" customHeight="1">
      <c r="A1" s="311" t="s">
        <v>270</v>
      </c>
      <c r="B1" s="311"/>
      <c r="C1" s="311"/>
      <c r="D1" s="311"/>
      <c r="E1" s="311"/>
    </row>
    <row r="2" spans="1:5" ht="35.25" customHeight="1">
      <c r="A2" s="38"/>
      <c r="B2" s="38"/>
      <c r="C2" s="38"/>
      <c r="D2" s="38"/>
      <c r="E2" s="38"/>
    </row>
    <row r="3" spans="1:5" ht="35.25" customHeight="1">
      <c r="A3" s="39" t="s">
        <v>0</v>
      </c>
      <c r="B3" s="40" t="s">
        <v>1</v>
      </c>
      <c r="C3" s="64" t="s">
        <v>271</v>
      </c>
      <c r="D3" s="40" t="s">
        <v>2</v>
      </c>
      <c r="E3" s="41" t="s">
        <v>3</v>
      </c>
    </row>
    <row r="4" spans="1:5" ht="35.25" customHeight="1">
      <c r="A4" s="39" t="s">
        <v>4</v>
      </c>
      <c r="B4" s="40" t="s">
        <v>5</v>
      </c>
      <c r="C4" s="199" t="s">
        <v>272</v>
      </c>
      <c r="D4" s="42" t="s">
        <v>273</v>
      </c>
      <c r="E4" s="45" t="s">
        <v>274</v>
      </c>
    </row>
    <row r="5" spans="1:5" ht="35.25" customHeight="1">
      <c r="A5" s="39" t="s">
        <v>6</v>
      </c>
      <c r="B5" s="40" t="s">
        <v>5</v>
      </c>
      <c r="C5" s="200"/>
      <c r="D5" s="201"/>
      <c r="E5" s="201" t="s">
        <v>274</v>
      </c>
    </row>
    <row r="6" spans="1:5" ht="35.25" customHeight="1">
      <c r="A6" s="39" t="s">
        <v>7</v>
      </c>
      <c r="B6" s="40" t="s">
        <v>5</v>
      </c>
      <c r="C6" s="200"/>
      <c r="D6" s="202"/>
      <c r="E6" s="201">
        <v>0.095</v>
      </c>
    </row>
    <row r="7" spans="1:5" ht="35.25" customHeight="1">
      <c r="A7" s="39" t="s">
        <v>8</v>
      </c>
      <c r="B7" s="40" t="s">
        <v>5</v>
      </c>
      <c r="C7" s="200"/>
      <c r="D7" s="202"/>
      <c r="E7" s="201">
        <v>0.09</v>
      </c>
    </row>
    <row r="8" spans="1:5" ht="35.25" customHeight="1">
      <c r="A8" s="39" t="s">
        <v>9</v>
      </c>
      <c r="B8" s="40" t="s">
        <v>5</v>
      </c>
      <c r="C8" s="128" t="s">
        <v>275</v>
      </c>
      <c r="D8" s="202"/>
      <c r="E8" s="203"/>
    </row>
    <row r="9" spans="1:5" ht="35.25" customHeight="1">
      <c r="A9" s="39" t="s">
        <v>10</v>
      </c>
      <c r="B9" s="40" t="s">
        <v>5</v>
      </c>
      <c r="C9" s="202" t="s">
        <v>276</v>
      </c>
      <c r="D9" s="202" t="s">
        <v>276</v>
      </c>
      <c r="E9" s="202" t="s">
        <v>277</v>
      </c>
    </row>
    <row r="10" spans="1:5" ht="35.25" customHeight="1">
      <c r="A10" s="187" t="s">
        <v>278</v>
      </c>
      <c r="B10" s="40" t="s">
        <v>5</v>
      </c>
      <c r="C10" s="200"/>
      <c r="D10" s="203" t="s">
        <v>279</v>
      </c>
      <c r="E10" s="203">
        <v>0.04</v>
      </c>
    </row>
    <row r="11" spans="1:5" ht="35.25" customHeight="1">
      <c r="A11" s="39" t="s">
        <v>11</v>
      </c>
      <c r="B11" s="40" t="s">
        <v>5</v>
      </c>
      <c r="C11" s="204" t="s">
        <v>280</v>
      </c>
      <c r="D11" s="204" t="s">
        <v>280</v>
      </c>
      <c r="E11" s="205" t="s">
        <v>281</v>
      </c>
    </row>
    <row r="12" spans="1:5" ht="35.25" customHeight="1">
      <c r="A12" s="44" t="s">
        <v>282</v>
      </c>
      <c r="B12" s="64" t="s">
        <v>283</v>
      </c>
      <c r="C12" s="204" t="s">
        <v>284</v>
      </c>
      <c r="D12" s="204">
        <v>70</v>
      </c>
      <c r="E12" s="206"/>
    </row>
    <row r="13" spans="1:5" ht="35.25" customHeight="1">
      <c r="A13" s="187" t="s">
        <v>285</v>
      </c>
      <c r="B13" s="40" t="s">
        <v>5</v>
      </c>
      <c r="C13" s="200" t="s">
        <v>286</v>
      </c>
      <c r="D13" s="200" t="s">
        <v>286</v>
      </c>
      <c r="E13" s="202"/>
    </row>
    <row r="14" spans="1:5" ht="35.25" customHeight="1">
      <c r="A14" s="39" t="s">
        <v>12</v>
      </c>
      <c r="B14" s="40" t="s">
        <v>5</v>
      </c>
      <c r="C14" s="207" t="s">
        <v>287</v>
      </c>
      <c r="D14" s="43"/>
      <c r="E14" s="208" t="s">
        <v>288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9" sqref="D19"/>
    </sheetView>
  </sheetViews>
  <sheetFormatPr defaultColWidth="8.00390625" defaultRowHeight="14.25"/>
  <cols>
    <col min="1" max="1" width="25.50390625" style="74" customWidth="1"/>
    <col min="2" max="2" width="12.75390625" style="128" customWidth="1"/>
    <col min="3" max="3" width="16.75390625" style="128" customWidth="1"/>
    <col min="4" max="4" width="13.625" style="128" customWidth="1"/>
    <col min="5" max="5" width="9.125" style="74" customWidth="1"/>
    <col min="6" max="6" width="8.125" style="74" customWidth="1"/>
    <col min="7" max="16384" width="8.00390625" style="74" customWidth="1"/>
  </cols>
  <sheetData>
    <row r="1" spans="1:6" ht="24.75">
      <c r="A1" s="317" t="s">
        <v>115</v>
      </c>
      <c r="B1" s="317"/>
      <c r="C1" s="317"/>
      <c r="D1" s="317"/>
      <c r="E1" s="119"/>
      <c r="F1" s="119"/>
    </row>
    <row r="2" spans="1:4" ht="17.25">
      <c r="A2" s="16"/>
      <c r="B2" s="6"/>
      <c r="C2" s="6"/>
      <c r="D2" s="243"/>
    </row>
    <row r="3" spans="1:4" ht="36.75" customHeight="1">
      <c r="A3" s="18" t="s">
        <v>252</v>
      </c>
      <c r="B3" s="112" t="s">
        <v>87</v>
      </c>
      <c r="C3" s="120" t="s">
        <v>116</v>
      </c>
      <c r="D3" s="189" t="s">
        <v>76</v>
      </c>
    </row>
    <row r="4" spans="1:4" s="1" customFormat="1" ht="28.5" customHeight="1">
      <c r="A4" s="121" t="s">
        <v>117</v>
      </c>
      <c r="B4" s="122" t="s">
        <v>15</v>
      </c>
      <c r="C4" s="244">
        <f>'[8]1、X40039_2021年9月'!$C5/10000</f>
        <v>168.5825</v>
      </c>
      <c r="D4" s="245">
        <f>'[8]1、X40039_2021年9月'!$E5</f>
        <v>8.24</v>
      </c>
    </row>
    <row r="5" spans="1:7" ht="28.5" customHeight="1">
      <c r="A5" s="80" t="s">
        <v>118</v>
      </c>
      <c r="B5" s="123" t="s">
        <v>15</v>
      </c>
      <c r="C5" s="244">
        <f>'[8]1、X40039_2021年9月'!$C6/10000</f>
        <v>136.7787</v>
      </c>
      <c r="D5" s="245">
        <f>'[8]1、X40039_2021年9月'!$E6</f>
        <v>6.11</v>
      </c>
      <c r="F5" s="1"/>
      <c r="G5" s="1"/>
    </row>
    <row r="6" spans="1:7" ht="28.5" customHeight="1">
      <c r="A6" s="80" t="s">
        <v>119</v>
      </c>
      <c r="B6" s="124" t="s">
        <v>15</v>
      </c>
      <c r="C6" s="244">
        <f>'[8]1、X40039_2021年9月'!$C7/10000</f>
        <v>20.1197</v>
      </c>
      <c r="D6" s="245">
        <f>'[8]1、X40039_2021年9月'!$E7</f>
        <v>48.4</v>
      </c>
      <c r="F6" s="1"/>
      <c r="G6" s="1"/>
    </row>
    <row r="7" spans="1:4" s="1" customFormat="1" ht="28.5" customHeight="1">
      <c r="A7" s="125" t="s">
        <v>23</v>
      </c>
      <c r="B7" s="126" t="s">
        <v>24</v>
      </c>
      <c r="C7" s="244">
        <f>'[8]1、X40039_2021年9月'!$C8/10000</f>
        <v>411.1839</v>
      </c>
      <c r="D7" s="245">
        <f>'[8]1、X40039_2021年9月'!$E8</f>
        <v>1.37</v>
      </c>
    </row>
    <row r="8" spans="1:7" ht="28.5" customHeight="1">
      <c r="A8" s="80" t="s">
        <v>118</v>
      </c>
      <c r="B8" s="124" t="s">
        <v>24</v>
      </c>
      <c r="C8" s="244">
        <f>'[8]1、X40039_2021年9月'!$C9/10000</f>
        <v>365.0151</v>
      </c>
      <c r="D8" s="245">
        <f>'[8]1、X40039_2021年9月'!$E9</f>
        <v>-2.19</v>
      </c>
      <c r="F8" s="1"/>
      <c r="G8" s="1"/>
    </row>
    <row r="9" spans="1:7" ht="28.5" customHeight="1">
      <c r="A9" s="125" t="s">
        <v>25</v>
      </c>
      <c r="B9" s="126" t="s">
        <v>15</v>
      </c>
      <c r="C9" s="244">
        <f>'[8]1、X40039_2021年9月'!$C10/10000</f>
        <v>243.5216</v>
      </c>
      <c r="D9" s="245">
        <f>'[8]1、X40039_2021年9月'!$E10</f>
        <v>1.11</v>
      </c>
      <c r="F9" s="1"/>
      <c r="G9" s="1"/>
    </row>
    <row r="10" spans="1:4" s="1" customFormat="1" ht="28.5" customHeight="1">
      <c r="A10" s="80" t="s">
        <v>118</v>
      </c>
      <c r="B10" s="124" t="s">
        <v>15</v>
      </c>
      <c r="C10" s="244">
        <f>'[8]1、X40039_2021年9月'!$C11/10000</f>
        <v>209.0322</v>
      </c>
      <c r="D10" s="245">
        <f>'[8]1、X40039_2021年9月'!$E11</f>
        <v>-5.11</v>
      </c>
    </row>
    <row r="11" spans="1:8" ht="28.5" customHeight="1">
      <c r="A11" s="125" t="s">
        <v>120</v>
      </c>
      <c r="B11" s="126" t="s">
        <v>24</v>
      </c>
      <c r="C11" s="244">
        <f>'[8]1、X40039_2021年9月'!$C12/10000</f>
        <v>2689.2612</v>
      </c>
      <c r="D11" s="245">
        <f>'[8]1、X40039_2021年9月'!$E12</f>
        <v>7.82</v>
      </c>
      <c r="F11" s="1"/>
      <c r="G11" s="1"/>
      <c r="H11" s="1"/>
    </row>
    <row r="12" spans="1:8" ht="28.5" customHeight="1">
      <c r="A12" s="80" t="s">
        <v>118</v>
      </c>
      <c r="B12" s="124" t="s">
        <v>24</v>
      </c>
      <c r="C12" s="244">
        <f>'[8]1、X40039_2021年9月'!$C13/10000</f>
        <v>2050.7225</v>
      </c>
      <c r="D12" s="245">
        <f>'[8]1、X40039_2021年9月'!$E13</f>
        <v>7.1</v>
      </c>
      <c r="F12" s="1"/>
      <c r="G12" s="1"/>
      <c r="H12" s="1"/>
    </row>
    <row r="13" spans="1:4" s="1" customFormat="1" ht="28.5" customHeight="1">
      <c r="A13" s="125" t="s">
        <v>121</v>
      </c>
      <c r="B13" s="126" t="s">
        <v>24</v>
      </c>
      <c r="C13" s="244">
        <f>'[8]1、X40039_2021年9月'!$C14/10000</f>
        <v>427.5879</v>
      </c>
      <c r="D13" s="245">
        <f>'[8]1、X40039_2021年9月'!$E14</f>
        <v>-0.27</v>
      </c>
    </row>
    <row r="14" spans="1:8" ht="28.5" customHeight="1">
      <c r="A14" s="80" t="s">
        <v>118</v>
      </c>
      <c r="B14" s="124" t="s">
        <v>24</v>
      </c>
      <c r="C14" s="244">
        <f>'[8]1、X40039_2021年9月'!$C15/10000</f>
        <v>326.4592</v>
      </c>
      <c r="D14" s="245">
        <f>'[8]1、X40039_2021年9月'!$E15</f>
        <v>-1.49</v>
      </c>
      <c r="F14" s="1"/>
      <c r="G14" s="1"/>
      <c r="H14" s="1"/>
    </row>
    <row r="15" spans="1:8" ht="28.5" customHeight="1">
      <c r="A15" s="125" t="s">
        <v>122</v>
      </c>
      <c r="B15" s="126" t="s">
        <v>24</v>
      </c>
      <c r="C15" s="244">
        <f>'[8]1、X40039_2021年9月'!$C16/10000</f>
        <v>137.1409</v>
      </c>
      <c r="D15" s="245">
        <f>'[8]1、X40039_2021年9月'!$E16</f>
        <v>-13.06</v>
      </c>
      <c r="F15" s="1"/>
      <c r="G15" s="1"/>
      <c r="H15" s="1"/>
    </row>
    <row r="16" spans="1:7" ht="28.5" customHeight="1">
      <c r="A16" s="80" t="s">
        <v>118</v>
      </c>
      <c r="B16" s="124" t="s">
        <v>24</v>
      </c>
      <c r="C16" s="244">
        <f>'[8]1、X40039_2021年9月'!$C17/10000</f>
        <v>110.282</v>
      </c>
      <c r="D16" s="245">
        <f>'[8]1、X40039_2021年9月'!$E17</f>
        <v>-17.89</v>
      </c>
      <c r="F16" s="1"/>
      <c r="G16" s="1"/>
    </row>
    <row r="17" spans="1:7" ht="28.5" customHeight="1">
      <c r="A17" s="125" t="s">
        <v>123</v>
      </c>
      <c r="B17" s="126" t="s">
        <v>24</v>
      </c>
      <c r="C17" s="244">
        <f>'[8]1、X40039_2021年9月'!$C22/10000</f>
        <v>82.3122</v>
      </c>
      <c r="D17" s="245">
        <f>'[8]1、X40039_2021年9月'!$E22</f>
        <v>-16.37</v>
      </c>
      <c r="F17" s="1"/>
      <c r="G17" s="1"/>
    </row>
    <row r="18" spans="1:7" ht="28.5" customHeight="1">
      <c r="A18" s="82" t="s">
        <v>118</v>
      </c>
      <c r="B18" s="127" t="s">
        <v>24</v>
      </c>
      <c r="C18" s="246">
        <f>'[8]1、X40039_2021年9月'!$C23/10000</f>
        <v>38.5037</v>
      </c>
      <c r="D18" s="247">
        <f>'[8]1、X40039_2021年9月'!$E23</f>
        <v>-28.08</v>
      </c>
      <c r="F18" s="1"/>
      <c r="G18" s="1"/>
    </row>
    <row r="19" spans="1:4" ht="17.25">
      <c r="A19" s="16"/>
      <c r="B19" s="6"/>
      <c r="C19" s="6"/>
      <c r="D19" s="6"/>
    </row>
    <row r="20" spans="1:4" ht="17.25">
      <c r="A20" s="16"/>
      <c r="B20" s="6"/>
      <c r="C20" s="6"/>
      <c r="D20" s="6"/>
    </row>
    <row r="21" spans="1:4" ht="17.25">
      <c r="A21" s="16"/>
      <c r="B21" s="6"/>
      <c r="C21" s="6"/>
      <c r="D21" s="6"/>
    </row>
    <row r="22" spans="1:4" ht="17.25">
      <c r="A22" s="16"/>
      <c r="B22" s="6"/>
      <c r="C22" s="6"/>
      <c r="D22" s="6"/>
    </row>
    <row r="23" spans="1:4" ht="17.25">
      <c r="A23" s="16"/>
      <c r="B23" s="6"/>
      <c r="C23" s="6"/>
      <c r="D23" s="6"/>
    </row>
    <row r="24" spans="1:4" ht="17.25">
      <c r="A24" s="16"/>
      <c r="B24" s="6"/>
      <c r="C24" s="6"/>
      <c r="D24" s="6"/>
    </row>
    <row r="25" spans="1:4" ht="17.25">
      <c r="A25" s="16"/>
      <c r="B25" s="6"/>
      <c r="C25" s="6"/>
      <c r="D25" s="6"/>
    </row>
    <row r="26" spans="1:4" ht="17.25">
      <c r="A26" s="16"/>
      <c r="B26" s="6"/>
      <c r="C26" s="6"/>
      <c r="D26" s="6"/>
    </row>
    <row r="27" spans="1:4" ht="17.25">
      <c r="A27" s="16"/>
      <c r="B27" s="6"/>
      <c r="C27" s="6"/>
      <c r="D27" s="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6" sqref="F16"/>
    </sheetView>
  </sheetViews>
  <sheetFormatPr defaultColWidth="8.00390625" defaultRowHeight="14.25"/>
  <cols>
    <col min="1" max="1" width="26.875" style="74" customWidth="1"/>
    <col min="2" max="2" width="12.125" style="74" customWidth="1"/>
    <col min="3" max="3" width="15.125" style="74" customWidth="1"/>
    <col min="4" max="4" width="11.50390625" style="74" customWidth="1"/>
    <col min="5" max="16384" width="8.00390625" style="74" customWidth="1"/>
  </cols>
  <sheetData>
    <row r="1" spans="1:4" ht="19.5" customHeight="1">
      <c r="A1" s="327" t="s">
        <v>124</v>
      </c>
      <c r="B1" s="327"/>
      <c r="C1" s="328"/>
      <c r="D1" s="328"/>
    </row>
    <row r="2" spans="1:4" ht="15.75">
      <c r="A2" s="129"/>
      <c r="B2" s="129"/>
      <c r="C2" s="129"/>
      <c r="D2" s="129"/>
    </row>
    <row r="3" spans="1:4" ht="17.25">
      <c r="A3" s="329"/>
      <c r="B3" s="329"/>
      <c r="C3" s="329"/>
      <c r="D3" s="130"/>
    </row>
    <row r="4" spans="1:4" ht="24" customHeight="1">
      <c r="A4" s="131" t="s">
        <v>251</v>
      </c>
      <c r="B4" s="131" t="s">
        <v>87</v>
      </c>
      <c r="C4" s="132" t="s">
        <v>125</v>
      </c>
      <c r="D4" s="133" t="s">
        <v>126</v>
      </c>
    </row>
    <row r="5" spans="1:4" ht="24.75" customHeight="1">
      <c r="A5" s="134" t="s">
        <v>127</v>
      </c>
      <c r="B5" s="135" t="s">
        <v>15</v>
      </c>
      <c r="C5" s="136">
        <f>'[4]Sheet1'!B21/10000</f>
        <v>1299.4682398460898</v>
      </c>
      <c r="D5" s="137">
        <f>ROUND('[4]Sheet1'!D21,1)</f>
        <v>19.7</v>
      </c>
    </row>
    <row r="6" spans="1:4" ht="24.75" customHeight="1">
      <c r="A6" s="138" t="s">
        <v>128</v>
      </c>
      <c r="B6" s="139"/>
      <c r="C6" s="140"/>
      <c r="D6" s="141"/>
    </row>
    <row r="7" spans="1:4" ht="24.75" customHeight="1">
      <c r="A7" s="142" t="s">
        <v>129</v>
      </c>
      <c r="B7" s="139" t="s">
        <v>15</v>
      </c>
      <c r="C7" s="140">
        <f>'[4]Sheet1'!B23/10000</f>
        <v>1117.3072196233109</v>
      </c>
      <c r="D7" s="141">
        <f>ROUND('[4]Sheet1'!D23,1)</f>
        <v>19.8</v>
      </c>
    </row>
    <row r="8" spans="1:4" ht="24.75" customHeight="1">
      <c r="A8" s="142" t="s">
        <v>130</v>
      </c>
      <c r="B8" s="139" t="s">
        <v>15</v>
      </c>
      <c r="C8" s="140">
        <f>'[4]Sheet1'!B24/10000</f>
        <v>182.1610202227788</v>
      </c>
      <c r="D8" s="141">
        <f>ROUND('[4]Sheet1'!D24,1)</f>
        <v>18.9</v>
      </c>
    </row>
    <row r="9" spans="1:4" ht="24.75" customHeight="1">
      <c r="A9" s="138" t="s">
        <v>131</v>
      </c>
      <c r="B9" s="139"/>
      <c r="C9" s="140"/>
      <c r="D9" s="141"/>
    </row>
    <row r="10" spans="1:4" ht="24.75" customHeight="1">
      <c r="A10" s="142" t="s">
        <v>132</v>
      </c>
      <c r="B10" s="139" t="s">
        <v>15</v>
      </c>
      <c r="C10" s="140">
        <f>'[4]Sheet1'!B26/10000</f>
        <v>1112.8060216961744</v>
      </c>
      <c r="D10" s="141">
        <f>ROUND('[4]Sheet1'!D26,1)</f>
        <v>18.3</v>
      </c>
    </row>
    <row r="11" spans="1:4" ht="24.75" customHeight="1">
      <c r="A11" s="143" t="s">
        <v>133</v>
      </c>
      <c r="B11" s="144" t="s">
        <v>15</v>
      </c>
      <c r="C11" s="145">
        <f>'[4]Sheet1'!B27/10000</f>
        <v>186.66221814991533</v>
      </c>
      <c r="D11" s="146">
        <f>ROUND('[4]Sheet1'!D27,1)</f>
        <v>28.8</v>
      </c>
    </row>
    <row r="12" spans="1:5" ht="24.75" customHeight="1">
      <c r="A12" s="134" t="s">
        <v>253</v>
      </c>
      <c r="B12" s="139"/>
      <c r="C12" s="147"/>
      <c r="D12" s="148"/>
      <c r="E12" s="100"/>
    </row>
    <row r="13" spans="1:4" ht="24.75" customHeight="1">
      <c r="A13" s="190" t="s">
        <v>265</v>
      </c>
      <c r="B13" s="150" t="s">
        <v>134</v>
      </c>
      <c r="C13" s="151">
        <v>5384.82</v>
      </c>
      <c r="D13" s="271">
        <v>73.86</v>
      </c>
    </row>
    <row r="14" spans="1:4" ht="24.75" customHeight="1">
      <c r="A14" s="190" t="s">
        <v>266</v>
      </c>
      <c r="B14" s="150" t="s">
        <v>296</v>
      </c>
      <c r="C14" s="210">
        <v>24</v>
      </c>
      <c r="D14" s="271">
        <v>-99.88</v>
      </c>
    </row>
    <row r="15" spans="1:4" ht="24.75" customHeight="1">
      <c r="A15" s="190" t="s">
        <v>267</v>
      </c>
      <c r="B15" s="139" t="s">
        <v>15</v>
      </c>
      <c r="C15" s="151">
        <v>538.23</v>
      </c>
      <c r="D15" s="271">
        <v>81.02</v>
      </c>
    </row>
    <row r="16" spans="1:4" ht="24.75" customHeight="1">
      <c r="A16" s="191" t="s">
        <v>268</v>
      </c>
      <c r="B16" s="152" t="s">
        <v>295</v>
      </c>
      <c r="C16" s="153">
        <v>0.4</v>
      </c>
      <c r="D16" s="270">
        <v>-99.96</v>
      </c>
    </row>
    <row r="17" spans="1:4" ht="17.25">
      <c r="A17" s="26" t="s">
        <v>201</v>
      </c>
      <c r="B17" s="26"/>
      <c r="C17" s="27"/>
      <c r="D17" s="27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1" sqref="A11:C11"/>
    </sheetView>
  </sheetViews>
  <sheetFormatPr defaultColWidth="8.00390625" defaultRowHeight="14.25"/>
  <cols>
    <col min="1" max="1" width="36.25390625" style="74" customWidth="1"/>
    <col min="2" max="2" width="17.50390625" style="74" customWidth="1"/>
    <col min="3" max="3" width="12.625" style="74" customWidth="1"/>
    <col min="4" max="16384" width="8.00390625" style="74" customWidth="1"/>
  </cols>
  <sheetData>
    <row r="1" spans="1:3" ht="42.75" customHeight="1">
      <c r="A1" s="316" t="s">
        <v>135</v>
      </c>
      <c r="B1" s="316"/>
      <c r="C1" s="316"/>
    </row>
    <row r="2" spans="1:3" ht="6.75" customHeight="1">
      <c r="A2" s="154"/>
      <c r="B2" s="154"/>
      <c r="C2" s="154"/>
    </row>
    <row r="3" spans="1:3" ht="15.75" customHeight="1">
      <c r="A3" s="155"/>
      <c r="B3" s="330"/>
      <c r="C3" s="330"/>
    </row>
    <row r="4" spans="1:3" ht="32.25" customHeight="1">
      <c r="A4" s="156" t="s">
        <v>251</v>
      </c>
      <c r="B4" s="132" t="s">
        <v>136</v>
      </c>
      <c r="C4" s="133" t="s">
        <v>76</v>
      </c>
    </row>
    <row r="5" spans="1:3" ht="17.25">
      <c r="A5" s="157" t="s">
        <v>137</v>
      </c>
      <c r="B5" s="158">
        <f>'[4]Sheet1'!$B31/10000</f>
        <v>351.25757999999996</v>
      </c>
      <c r="C5" s="159">
        <f>ROUND('[4]Sheet1'!$C$31,1)</f>
        <v>23.6</v>
      </c>
    </row>
    <row r="6" spans="1:3" ht="21" customHeight="1">
      <c r="A6" s="157" t="s">
        <v>138</v>
      </c>
      <c r="B6" s="160">
        <f>'[4]Sheet1'!$B33/10000</f>
        <v>43.58088</v>
      </c>
      <c r="C6" s="161">
        <f>ROUND('[4]Sheet1'!$C33,1)</f>
        <v>34.7</v>
      </c>
    </row>
    <row r="7" spans="1:3" ht="21" customHeight="1">
      <c r="A7" s="157" t="s">
        <v>139</v>
      </c>
      <c r="B7" s="160">
        <f>'[4]Sheet1'!$B34/10000</f>
        <v>3.8864099999999997</v>
      </c>
      <c r="C7" s="161">
        <f>ROUND('[4]Sheet1'!$C34,1)</f>
        <v>36.1</v>
      </c>
    </row>
    <row r="8" spans="1:3" ht="21" customHeight="1">
      <c r="A8" s="157" t="s">
        <v>140</v>
      </c>
      <c r="B8" s="160">
        <f>'[4]Sheet1'!$B35/10000</f>
        <v>6.75312</v>
      </c>
      <c r="C8" s="161">
        <f>ROUND('[4]Sheet1'!$C35,1)</f>
        <v>33.6</v>
      </c>
    </row>
    <row r="9" spans="1:3" ht="21" customHeight="1">
      <c r="A9" s="157" t="s">
        <v>141</v>
      </c>
      <c r="B9" s="160">
        <f>'[4]Sheet1'!$B36/10000</f>
        <v>21.48364</v>
      </c>
      <c r="C9" s="161">
        <f>ROUND('[4]Sheet1'!$C36,1)</f>
        <v>-1.7</v>
      </c>
    </row>
    <row r="10" spans="1:3" ht="21" customHeight="1">
      <c r="A10" s="157" t="s">
        <v>142</v>
      </c>
      <c r="B10" s="160">
        <f>'[4]Sheet1'!$B37/10000</f>
        <v>1.86828</v>
      </c>
      <c r="C10" s="161">
        <f>ROUND('[4]Sheet1'!$C37,1)</f>
        <v>31</v>
      </c>
    </row>
    <row r="11" spans="1:3" ht="21" customHeight="1">
      <c r="A11" s="157" t="s">
        <v>143</v>
      </c>
      <c r="B11" s="160">
        <f>'[4]Sheet1'!$B38/10000</f>
        <v>7.02473</v>
      </c>
      <c r="C11" s="161">
        <f>ROUND('[4]Sheet1'!$C38,1)</f>
        <v>34.9</v>
      </c>
    </row>
    <row r="12" spans="1:3" ht="21" customHeight="1">
      <c r="A12" s="157" t="s">
        <v>144</v>
      </c>
      <c r="B12" s="160">
        <f>'[4]Sheet1'!$B39/10000</f>
        <v>14.066939999999999</v>
      </c>
      <c r="C12" s="161">
        <f>ROUND('[4]Sheet1'!$C39,1)</f>
        <v>24.1</v>
      </c>
    </row>
    <row r="13" spans="1:3" ht="21" customHeight="1">
      <c r="A13" s="157" t="s">
        <v>145</v>
      </c>
      <c r="B13" s="160">
        <f>'[4]Sheet1'!$B40/10000</f>
        <v>6.25633</v>
      </c>
      <c r="C13" s="161">
        <f>ROUND('[4]Sheet1'!$C40,1)</f>
        <v>-4.8</v>
      </c>
    </row>
    <row r="14" spans="1:3" ht="21" customHeight="1">
      <c r="A14" s="157" t="s">
        <v>146</v>
      </c>
      <c r="B14" s="160">
        <f>'[4]Sheet1'!$B41/10000</f>
        <v>2.07341</v>
      </c>
      <c r="C14" s="161">
        <f>ROUND('[4]Sheet1'!$C41,1)</f>
        <v>23.8</v>
      </c>
    </row>
    <row r="15" spans="1:3" ht="21" customHeight="1">
      <c r="A15" s="157" t="s">
        <v>147</v>
      </c>
      <c r="B15" s="160">
        <f>'[4]Sheet1'!$B42/10000</f>
        <v>0.77184</v>
      </c>
      <c r="C15" s="161">
        <f>ROUND('[4]Sheet1'!$C42,1)</f>
        <v>25</v>
      </c>
    </row>
    <row r="16" spans="1:3" ht="21" customHeight="1">
      <c r="A16" s="157" t="s">
        <v>148</v>
      </c>
      <c r="B16" s="160">
        <f>'[4]Sheet1'!$B43/10000</f>
        <v>0.09083</v>
      </c>
      <c r="C16" s="161">
        <f>ROUND('[4]Sheet1'!$C43,1)</f>
        <v>27</v>
      </c>
    </row>
    <row r="17" spans="1:3" ht="21" customHeight="1">
      <c r="A17" s="157" t="s">
        <v>149</v>
      </c>
      <c r="B17" s="160">
        <f>'[4]Sheet1'!$B44/10000</f>
        <v>19.35839</v>
      </c>
      <c r="C17" s="161">
        <f>ROUND('[4]Sheet1'!$C44,1)</f>
        <v>22.2</v>
      </c>
    </row>
    <row r="18" spans="1:3" ht="21" customHeight="1">
      <c r="A18" s="157" t="s">
        <v>150</v>
      </c>
      <c r="B18" s="160">
        <f>'[4]Sheet1'!$B45/10000</f>
        <v>17.37499</v>
      </c>
      <c r="C18" s="161">
        <f>ROUND('[4]Sheet1'!$C45,1)</f>
        <v>18.1</v>
      </c>
    </row>
    <row r="19" spans="1:3" ht="21" customHeight="1">
      <c r="A19" s="157" t="s">
        <v>151</v>
      </c>
      <c r="B19" s="160">
        <f>'[4]Sheet1'!$B46/10000</f>
        <v>6.25836</v>
      </c>
      <c r="C19" s="161">
        <f>ROUND('[4]Sheet1'!$C46,1)</f>
        <v>27.4</v>
      </c>
    </row>
    <row r="20" spans="1:3" ht="21" customHeight="1">
      <c r="A20" s="157" t="s">
        <v>152</v>
      </c>
      <c r="B20" s="160">
        <f>'[4]Sheet1'!$B47/10000</f>
        <v>4.92543</v>
      </c>
      <c r="C20" s="161">
        <f>ROUND('[4]Sheet1'!$C47,1)</f>
        <v>21</v>
      </c>
    </row>
    <row r="21" spans="1:3" ht="21" customHeight="1">
      <c r="A21" s="157" t="s">
        <v>153</v>
      </c>
      <c r="B21" s="160">
        <f>'[4]Sheet1'!$B48/10000</f>
        <v>4.434069999999999</v>
      </c>
      <c r="C21" s="161">
        <f>ROUND('[4]Sheet1'!$C48,1)</f>
        <v>23.4</v>
      </c>
    </row>
    <row r="22" spans="1:3" ht="21" customHeight="1">
      <c r="A22" s="157" t="s">
        <v>154</v>
      </c>
      <c r="B22" s="160">
        <f>'[4]Sheet1'!$B49/10000</f>
        <v>1.27983</v>
      </c>
      <c r="C22" s="161">
        <f>ROUND('[4]Sheet1'!$C49,1)</f>
        <v>-45.2</v>
      </c>
    </row>
    <row r="23" spans="1:3" ht="21" customHeight="1">
      <c r="A23" s="157" t="s">
        <v>155</v>
      </c>
      <c r="B23" s="160">
        <f>'[4]Sheet1'!$B50/10000</f>
        <v>73.3002</v>
      </c>
      <c r="C23" s="161">
        <f>ROUND('[4]Sheet1'!$C50,1)</f>
        <v>24.3</v>
      </c>
    </row>
    <row r="24" spans="1:3" ht="21" customHeight="1">
      <c r="A24" s="157" t="s">
        <v>156</v>
      </c>
      <c r="B24" s="160">
        <f>'[4]Sheet1'!$B51/10000</f>
        <v>12.050360000000001</v>
      </c>
      <c r="C24" s="161">
        <f>ROUND('[4]Sheet1'!$C51,1)</f>
        <v>3.8</v>
      </c>
    </row>
    <row r="25" spans="1:3" ht="21" customHeight="1">
      <c r="A25" s="157" t="s">
        <v>157</v>
      </c>
      <c r="B25" s="160">
        <f>'[4]Sheet1'!$B52/10000</f>
        <v>4.68049</v>
      </c>
      <c r="C25" s="161">
        <f>ROUND('[4]Sheet1'!$C52,1)</f>
        <v>8.9</v>
      </c>
    </row>
    <row r="26" spans="1:3" ht="21" customHeight="1">
      <c r="A26" s="157" t="s">
        <v>158</v>
      </c>
      <c r="B26" s="160">
        <f>'[4]Sheet1'!$B53/10000</f>
        <v>91.34416999999999</v>
      </c>
      <c r="C26" s="161">
        <f>ROUND('[4]Sheet1'!$C53,1)</f>
        <v>35</v>
      </c>
    </row>
    <row r="27" spans="1:3" ht="21" customHeight="1">
      <c r="A27" s="157" t="s">
        <v>159</v>
      </c>
      <c r="B27" s="160">
        <f>'[4]Sheet1'!$B54/10000</f>
        <v>1.10236</v>
      </c>
      <c r="C27" s="161">
        <f>ROUND('[4]Sheet1'!$C54,1)</f>
        <v>-21.7</v>
      </c>
    </row>
    <row r="28" spans="1:3" ht="21" customHeight="1">
      <c r="A28" s="162" t="s">
        <v>160</v>
      </c>
      <c r="B28" s="163">
        <f>'[4]Sheet1'!$B55/10000</f>
        <v>7.29252</v>
      </c>
      <c r="C28" s="164">
        <f>ROUND('[4]Sheet1'!$C55,1)</f>
        <v>24.9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9" sqref="D9"/>
    </sheetView>
  </sheetViews>
  <sheetFormatPr defaultColWidth="8.00390625" defaultRowHeight="14.25"/>
  <cols>
    <col min="1" max="1" width="36.375" style="74" customWidth="1"/>
    <col min="2" max="2" width="13.375" style="74" customWidth="1"/>
    <col min="3" max="3" width="14.00390625" style="77" customWidth="1"/>
    <col min="4" max="4" width="13.00390625" style="74" bestFit="1" customWidth="1"/>
    <col min="5" max="6" width="17.25390625" style="74" bestFit="1" customWidth="1"/>
    <col min="7" max="16384" width="8.00390625" style="74" customWidth="1"/>
  </cols>
  <sheetData>
    <row r="1" spans="1:4" ht="24.75">
      <c r="A1" s="315" t="s">
        <v>161</v>
      </c>
      <c r="B1" s="315"/>
      <c r="C1" s="315"/>
      <c r="D1" s="315"/>
    </row>
    <row r="2" spans="1:4" ht="15.75">
      <c r="A2" s="14"/>
      <c r="B2" s="14"/>
      <c r="C2" s="14"/>
      <c r="D2" s="15"/>
    </row>
    <row r="3" spans="1:4" ht="17.25">
      <c r="A3" s="16"/>
      <c r="B3" s="16"/>
      <c r="C3" s="16"/>
      <c r="D3" s="17" t="s">
        <v>162</v>
      </c>
    </row>
    <row r="4" spans="1:4" ht="26.25" customHeight="1">
      <c r="A4" s="18" t="s">
        <v>163</v>
      </c>
      <c r="B4" s="18" t="s">
        <v>195</v>
      </c>
      <c r="C4" s="18" t="s">
        <v>196</v>
      </c>
      <c r="D4" s="19" t="s">
        <v>126</v>
      </c>
    </row>
    <row r="5" spans="1:5" s="1" customFormat="1" ht="26.25" customHeight="1">
      <c r="A5" s="165" t="s">
        <v>263</v>
      </c>
      <c r="B5" s="166">
        <f>'[1]Sheet2'!B6/10000</f>
        <v>29.1533</v>
      </c>
      <c r="C5" s="167">
        <f>'[1]Sheet2'!C6/10000</f>
        <v>268.7067</v>
      </c>
      <c r="D5" s="168">
        <f>ROUND('[1]Sheet2'!$E6,1)</f>
        <v>12.9</v>
      </c>
      <c r="E5" s="20"/>
    </row>
    <row r="6" spans="1:5" ht="26.25" customHeight="1">
      <c r="A6" s="169" t="s">
        <v>164</v>
      </c>
      <c r="B6" s="170">
        <f>'[1]Sheet2'!B7/10000</f>
        <v>24.6348</v>
      </c>
      <c r="C6" s="171">
        <f>'[1]Sheet2'!C7/10000</f>
        <v>219.7253</v>
      </c>
      <c r="D6" s="172">
        <f>ROUND('[1]Sheet2'!$E7,1)</f>
        <v>8.8</v>
      </c>
      <c r="E6" s="20"/>
    </row>
    <row r="7" spans="1:5" ht="26.25" customHeight="1">
      <c r="A7" s="169" t="s">
        <v>165</v>
      </c>
      <c r="B7" s="170">
        <f>'[1]Sheet2'!B8/10000</f>
        <v>4.5185</v>
      </c>
      <c r="C7" s="171">
        <f>'[1]Sheet2'!C8/10000</f>
        <v>48.9814</v>
      </c>
      <c r="D7" s="172">
        <f>ROUND('[1]Sheet2'!$E8,1)</f>
        <v>35.7</v>
      </c>
      <c r="E7" s="20"/>
    </row>
    <row r="8" spans="1:5" ht="26.25" customHeight="1">
      <c r="A8" s="188" t="s">
        <v>202</v>
      </c>
      <c r="B8" s="170">
        <f>'[1]Sheet2'!B9/10000</f>
        <v>13.2388</v>
      </c>
      <c r="C8" s="171">
        <f>'[1]Sheet2'!C9/10000</f>
        <v>124.6323</v>
      </c>
      <c r="D8" s="172">
        <f>ROUND('[1]Sheet2'!$E9,1)</f>
        <v>24.7</v>
      </c>
      <c r="E8" s="20"/>
    </row>
    <row r="9" spans="1:5" ht="26.25" customHeight="1">
      <c r="A9" s="169" t="s">
        <v>164</v>
      </c>
      <c r="B9" s="170">
        <f>'[1]Sheet2'!B10/10000</f>
        <v>8.8733</v>
      </c>
      <c r="C9" s="171">
        <f>'[1]Sheet2'!C10/10000</f>
        <v>76.794</v>
      </c>
      <c r="D9" s="172">
        <f>ROUND('[1]Sheet2'!$E10,1)</f>
        <v>18</v>
      </c>
      <c r="E9" s="20"/>
    </row>
    <row r="10" spans="1:5" ht="26.25" customHeight="1">
      <c r="A10" s="173" t="s">
        <v>254</v>
      </c>
      <c r="B10" s="170">
        <f>'[1]Sheet2'!B11/10000</f>
        <v>14.2582</v>
      </c>
      <c r="C10" s="171">
        <f>'[1]Sheet2'!C11/10000</f>
        <v>129.0307</v>
      </c>
      <c r="D10" s="172">
        <f>ROUND('[1]Sheet2'!$E11,1)</f>
        <v>2.8</v>
      </c>
      <c r="E10" s="20"/>
    </row>
    <row r="11" spans="1:5" s="1" customFormat="1" ht="26.25" customHeight="1">
      <c r="A11" s="174" t="s">
        <v>264</v>
      </c>
      <c r="B11" s="175">
        <f>'[1]Sheet2'!B12/10000</f>
        <v>47.887</v>
      </c>
      <c r="C11" s="176">
        <f>'[1]Sheet2'!C12/10000</f>
        <v>391.0821</v>
      </c>
      <c r="D11" s="177">
        <f>ROUND('[1]Sheet2'!$E12,1)</f>
        <v>3.9</v>
      </c>
      <c r="E11" s="20"/>
    </row>
    <row r="12" spans="1:4" ht="26.25" customHeight="1">
      <c r="A12" s="18" t="s">
        <v>166</v>
      </c>
      <c r="B12" s="21" t="s">
        <v>167</v>
      </c>
      <c r="C12" s="22" t="s">
        <v>168</v>
      </c>
      <c r="D12" s="23" t="s">
        <v>169</v>
      </c>
    </row>
    <row r="13" spans="1:5" ht="26.25" customHeight="1">
      <c r="A13" s="178" t="s">
        <v>170</v>
      </c>
      <c r="B13" s="179">
        <f>'[2]Sheet1'!$C6/10000</f>
        <v>3247.2039654399</v>
      </c>
      <c r="C13" s="180">
        <f>'[2]Sheet1'!D6/10000</f>
        <v>3067.1176965168</v>
      </c>
      <c r="D13" s="181">
        <f>'[2]Sheet1'!$F$6</f>
        <v>6.296349160927576</v>
      </c>
      <c r="E13" s="182"/>
    </row>
    <row r="14" spans="1:4" ht="26.25" customHeight="1">
      <c r="A14" s="169" t="s">
        <v>171</v>
      </c>
      <c r="B14" s="170">
        <f>'[2]Sheet1'!$C7/10000</f>
        <v>2150.7934690366</v>
      </c>
      <c r="C14" s="171">
        <f>'[2]Sheet1'!D7/10000</f>
        <v>1929.2040476298</v>
      </c>
      <c r="D14" s="172">
        <f>ROUND('[2]Sheet1'!F7,1)</f>
        <v>12.4</v>
      </c>
    </row>
    <row r="15" spans="1:4" ht="26.25" customHeight="1">
      <c r="A15" s="169" t="s">
        <v>172</v>
      </c>
      <c r="B15" s="170">
        <f>'[2]Sheet1'!$C8/10000</f>
        <v>563.4144088106</v>
      </c>
      <c r="C15" s="171">
        <f>'[2]Sheet1'!D8/10000</f>
        <v>586.6601952582</v>
      </c>
      <c r="D15" s="172">
        <f>ROUND('[2]Sheet1'!F8,1)</f>
        <v>-4.1</v>
      </c>
    </row>
    <row r="16" spans="1:4" ht="26.25" customHeight="1">
      <c r="A16" s="169" t="s">
        <v>198</v>
      </c>
      <c r="B16" s="170">
        <f>'[2]Sheet1'!$C9/10000</f>
        <v>59.7981170261</v>
      </c>
      <c r="C16" s="171">
        <f>'[2]Sheet1'!D9/10000</f>
        <v>80.9310567224</v>
      </c>
      <c r="D16" s="172">
        <f>ROUND('[2]Sheet1'!F9,1)</f>
        <v>-2.7</v>
      </c>
    </row>
    <row r="17" spans="1:4" ht="26.25" customHeight="1">
      <c r="A17" s="169" t="s">
        <v>199</v>
      </c>
      <c r="B17" s="170">
        <f>'[2]Sheet1'!$C10/10000</f>
        <v>449.9747721898</v>
      </c>
      <c r="C17" s="171">
        <f>'[2]Sheet1'!D10/10000</f>
        <v>448.5749615519</v>
      </c>
      <c r="D17" s="172">
        <f>ROUND('[2]Sheet1'!F10,1)</f>
        <v>-4.4</v>
      </c>
    </row>
    <row r="18" spans="1:4" ht="26.25" customHeight="1">
      <c r="A18" s="169" t="s">
        <v>173</v>
      </c>
      <c r="B18" s="170">
        <f>'[2]Sheet1'!$C11/10000</f>
        <v>22.2061277515</v>
      </c>
      <c r="C18" s="171">
        <f>'[2]Sheet1'!D11/10000</f>
        <v>20.7812273171</v>
      </c>
      <c r="D18" s="172">
        <f>ROUND('[2]Sheet1'!F11,1)</f>
        <v>6.8</v>
      </c>
    </row>
    <row r="19" spans="1:6" ht="26.25" customHeight="1">
      <c r="A19" s="165" t="s">
        <v>174</v>
      </c>
      <c r="B19" s="179">
        <f>'[2]Sheet1'!$C12/10000</f>
        <v>2792.025956815</v>
      </c>
      <c r="C19" s="180">
        <f>'[2]Sheet1'!D12/10000</f>
        <v>2465.1339974751</v>
      </c>
      <c r="D19" s="181">
        <f>ROUND('[2]Sheet1'!F12,1)</f>
        <v>18.3</v>
      </c>
      <c r="E19" s="183"/>
      <c r="F19" s="183"/>
    </row>
    <row r="20" spans="1:4" ht="26.25" customHeight="1">
      <c r="A20" s="169" t="s">
        <v>175</v>
      </c>
      <c r="B20" s="170">
        <f>'[2]Sheet1'!$C13/10000</f>
        <v>668.0243918909</v>
      </c>
      <c r="C20" s="171">
        <f>'[2]Sheet1'!D13/10000</f>
        <v>554.6135535353001</v>
      </c>
      <c r="D20" s="172">
        <f>ROUND('[2]Sheet1'!F13,1)</f>
        <v>26.6</v>
      </c>
    </row>
    <row r="21" spans="1:5" ht="26.25" customHeight="1">
      <c r="A21" s="184" t="s">
        <v>176</v>
      </c>
      <c r="B21" s="175">
        <f>'[2]Sheet1'!$C14/10000</f>
        <v>2067.5924905274</v>
      </c>
      <c r="C21" s="176">
        <f>'[2]Sheet1'!D14/10000</f>
        <v>1859.4682283379004</v>
      </c>
      <c r="D21" s="177">
        <f>ROUND('[2]Sheet1'!F14,1)</f>
        <v>15.7</v>
      </c>
      <c r="E21" s="183"/>
    </row>
    <row r="22" spans="1:4" ht="17.25">
      <c r="A22" s="13" t="s">
        <v>177</v>
      </c>
      <c r="B22" s="16"/>
      <c r="C22" s="16"/>
      <c r="D22" s="24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P17" sqref="P17"/>
    </sheetView>
  </sheetViews>
  <sheetFormatPr defaultColWidth="8.00390625" defaultRowHeight="14.25"/>
  <cols>
    <col min="1" max="1" width="33.25390625" style="74" customWidth="1"/>
    <col min="2" max="2" width="15.50390625" style="74" customWidth="1"/>
    <col min="3" max="4" width="11.50390625" style="74" customWidth="1"/>
    <col min="5" max="5" width="8.25390625" style="100" bestFit="1" customWidth="1"/>
    <col min="6" max="16384" width="8.00390625" style="74" customWidth="1"/>
  </cols>
  <sheetData>
    <row r="1" spans="1:4" ht="24.75">
      <c r="A1" s="315" t="s">
        <v>178</v>
      </c>
      <c r="B1" s="315"/>
      <c r="C1" s="315"/>
      <c r="D1" s="315"/>
    </row>
    <row r="3" spans="1:4" ht="17.25">
      <c r="A3" s="6"/>
      <c r="B3" s="331" t="s">
        <v>179</v>
      </c>
      <c r="C3" s="331"/>
      <c r="D3" s="331"/>
    </row>
    <row r="4" spans="1:5" s="4" customFormat="1" ht="35.25">
      <c r="A4" s="7" t="s">
        <v>180</v>
      </c>
      <c r="B4" s="8" t="s">
        <v>181</v>
      </c>
      <c r="C4" s="9" t="s">
        <v>182</v>
      </c>
      <c r="D4" s="10" t="s">
        <v>183</v>
      </c>
      <c r="E4" s="11"/>
    </row>
    <row r="5" spans="1:6" s="5" customFormat="1" ht="26.25" customHeight="1">
      <c r="A5" s="185" t="s">
        <v>200</v>
      </c>
      <c r="B5" s="79">
        <f>'[6]CPI '!$B9</f>
        <v>100.03209868</v>
      </c>
      <c r="C5" s="195">
        <f>'[6]CPI '!$C9</f>
        <v>99.89801039</v>
      </c>
      <c r="D5" s="196">
        <f>'[6]CPI '!$D9</f>
        <v>99.92659322</v>
      </c>
      <c r="E5" s="12"/>
      <c r="F5" s="12"/>
    </row>
    <row r="6" spans="1:5" s="5" customFormat="1" ht="26.25" customHeight="1">
      <c r="A6" s="149" t="s">
        <v>192</v>
      </c>
      <c r="B6" s="81">
        <f>'[6]CPI '!$B10</f>
        <v>99.47577038</v>
      </c>
      <c r="C6" s="197">
        <f>'[6]CPI '!$C10</f>
        <v>95.16540594</v>
      </c>
      <c r="D6" s="198">
        <f>'[6]CPI '!$D10</f>
        <v>98.16517719</v>
      </c>
      <c r="E6" s="12"/>
    </row>
    <row r="7" spans="1:5" s="5" customFormat="1" ht="26.25" customHeight="1">
      <c r="A7" s="149" t="s">
        <v>193</v>
      </c>
      <c r="B7" s="81">
        <f>'[6]CPI '!$B18</f>
        <v>100.34762074</v>
      </c>
      <c r="C7" s="197">
        <f>'[6]CPI '!$C18</f>
        <v>100.2161645</v>
      </c>
      <c r="D7" s="198">
        <f>'[6]CPI '!$D18</f>
        <v>99.85675893</v>
      </c>
      <c r="E7" s="12"/>
    </row>
    <row r="8" spans="1:5" s="5" customFormat="1" ht="26.25" customHeight="1">
      <c r="A8" s="149" t="s">
        <v>255</v>
      </c>
      <c r="B8" s="81">
        <f>'[6]CPI '!$B19</f>
        <v>100.39252924</v>
      </c>
      <c r="C8" s="197">
        <f>'[6]CPI '!$C19</f>
        <v>100.75191586</v>
      </c>
      <c r="D8" s="198">
        <f>'[6]CPI '!$D19</f>
        <v>98.93809636</v>
      </c>
      <c r="E8" s="12"/>
    </row>
    <row r="9" spans="1:5" s="5" customFormat="1" ht="26.25" customHeight="1">
      <c r="A9" s="149" t="s">
        <v>256</v>
      </c>
      <c r="B9" s="81">
        <f>'[6]CPI '!$B20</f>
        <v>99.81662396</v>
      </c>
      <c r="C9" s="197">
        <f>'[6]CPI '!$C20</f>
        <v>100.00476677</v>
      </c>
      <c r="D9" s="198">
        <f>'[6]CPI '!$D20</f>
        <v>100.10644942</v>
      </c>
      <c r="E9" s="12"/>
    </row>
    <row r="10" spans="1:5" s="5" customFormat="1" ht="26.25" customHeight="1">
      <c r="A10" s="149" t="s">
        <v>257</v>
      </c>
      <c r="B10" s="81">
        <f>'[6]CPI '!$B21</f>
        <v>99.68318383</v>
      </c>
      <c r="C10" s="197">
        <f>'[6]CPI '!$C21</f>
        <v>105.9836667</v>
      </c>
      <c r="D10" s="198">
        <f>'[6]CPI '!$D21</f>
        <v>103.67512391</v>
      </c>
      <c r="E10" s="12"/>
    </row>
    <row r="11" spans="1:5" s="5" customFormat="1" ht="26.25" customHeight="1">
      <c r="A11" s="149" t="s">
        <v>258</v>
      </c>
      <c r="B11" s="81">
        <f>'[6]CPI '!$B22</f>
        <v>100.73953341</v>
      </c>
      <c r="C11" s="197">
        <f>'[6]CPI '!$C22</f>
        <v>102.96136709</v>
      </c>
      <c r="D11" s="198">
        <f>'[6]CPI '!$D22</f>
        <v>101.40490621</v>
      </c>
      <c r="E11" s="12"/>
    </row>
    <row r="12" spans="1:5" s="5" customFormat="1" ht="26.25" customHeight="1">
      <c r="A12" s="149" t="s">
        <v>259</v>
      </c>
      <c r="B12" s="81">
        <f>'[6]CPI '!$B23</f>
        <v>100.03288228</v>
      </c>
      <c r="C12" s="197">
        <f>'[6]CPI '!$C23</f>
        <v>101.16324479</v>
      </c>
      <c r="D12" s="198">
        <f>'[6]CPI '!$D23</f>
        <v>101.88123176</v>
      </c>
      <c r="E12" s="12"/>
    </row>
    <row r="13" spans="1:5" s="5" customFormat="1" ht="26.25" customHeight="1">
      <c r="A13" s="149" t="s">
        <v>260</v>
      </c>
      <c r="B13" s="81">
        <f>'[6]CPI '!$B24</f>
        <v>100.83756615</v>
      </c>
      <c r="C13" s="197">
        <f>'[6]CPI '!$C24</f>
        <v>96.67025538</v>
      </c>
      <c r="D13" s="198">
        <f>'[6]CPI '!$D24</f>
        <v>97.70349095</v>
      </c>
      <c r="E13" s="12"/>
    </row>
    <row r="14" spans="1:5" s="5" customFormat="1" ht="26.25" customHeight="1">
      <c r="A14" s="186" t="s">
        <v>184</v>
      </c>
      <c r="B14" s="233">
        <f>'[6]CPI '!$B25</f>
        <v>99.84376442</v>
      </c>
      <c r="C14" s="234">
        <f>'[6]CPI '!$C25</f>
        <v>100.75806868</v>
      </c>
      <c r="D14" s="235">
        <f>'[6]CPI '!$D25</f>
        <v>100.75966905</v>
      </c>
      <c r="E14" s="12"/>
    </row>
    <row r="15" ht="15.75">
      <c r="A15" s="13" t="s">
        <v>185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5.50390625" style="46" bestFit="1" customWidth="1"/>
    <col min="2" max="2" width="8.875" style="46" customWidth="1"/>
    <col min="3" max="3" width="8.875" style="65" customWidth="1"/>
    <col min="4" max="4" width="12.625" style="65" customWidth="1"/>
    <col min="5" max="16384" width="8.875" style="46" customWidth="1"/>
  </cols>
  <sheetData>
    <row r="2" spans="1:4" ht="19.5" customHeight="1">
      <c r="A2" s="336" t="s">
        <v>230</v>
      </c>
      <c r="B2" s="336"/>
      <c r="C2" s="336"/>
      <c r="D2" s="336"/>
    </row>
    <row r="4" spans="1:4" ht="15.75">
      <c r="A4" s="332" t="s">
        <v>231</v>
      </c>
      <c r="B4" s="333" t="s">
        <v>216</v>
      </c>
      <c r="C4" s="334" t="s">
        <v>343</v>
      </c>
      <c r="D4" s="335"/>
    </row>
    <row r="5" spans="1:4" ht="15.75">
      <c r="A5" s="332"/>
      <c r="B5" s="333"/>
      <c r="C5" s="69" t="s">
        <v>246</v>
      </c>
      <c r="D5" s="68" t="s">
        <v>245</v>
      </c>
    </row>
    <row r="6" spans="1:4" ht="15.75">
      <c r="A6" s="236" t="s">
        <v>232</v>
      </c>
      <c r="B6" s="237" t="s">
        <v>241</v>
      </c>
      <c r="C6" s="237">
        <f>'[9]Sheet1'!$E$3</f>
        <v>74427</v>
      </c>
      <c r="D6" s="242">
        <v>101.64</v>
      </c>
    </row>
    <row r="7" spans="1:4" ht="15.75">
      <c r="A7" s="238" t="s">
        <v>243</v>
      </c>
      <c r="B7" s="237" t="s">
        <v>241</v>
      </c>
      <c r="C7" s="237">
        <f>'[9]Sheet1'!$E$4</f>
        <v>11428</v>
      </c>
      <c r="D7" s="242">
        <v>13.42</v>
      </c>
    </row>
    <row r="8" spans="1:4" ht="15.75">
      <c r="A8" s="238" t="s">
        <v>242</v>
      </c>
      <c r="B8" s="237" t="s">
        <v>241</v>
      </c>
      <c r="C8" s="237">
        <f>'[9]Sheet1'!$E$5</f>
        <v>56</v>
      </c>
      <c r="D8" s="242">
        <v>211.11</v>
      </c>
    </row>
    <row r="9" spans="1:4" ht="15.75">
      <c r="A9" s="238" t="s">
        <v>233</v>
      </c>
      <c r="B9" s="237" t="s">
        <v>241</v>
      </c>
      <c r="C9" s="237">
        <f>'[9]Sheet1'!$E$6</f>
        <v>62943</v>
      </c>
      <c r="D9" s="242">
        <v>134.72</v>
      </c>
    </row>
    <row r="10" spans="1:4" ht="15.75">
      <c r="A10" s="192" t="s">
        <v>234</v>
      </c>
      <c r="B10" s="64" t="s">
        <v>241</v>
      </c>
      <c r="C10" s="67">
        <v>4503</v>
      </c>
      <c r="D10" s="211">
        <v>15.166240409207155</v>
      </c>
    </row>
    <row r="11" spans="1:4" ht="15.75">
      <c r="A11" s="66" t="s">
        <v>235</v>
      </c>
      <c r="B11" s="64" t="s">
        <v>241</v>
      </c>
      <c r="C11" s="67">
        <v>1732</v>
      </c>
      <c r="D11" s="211">
        <v>16.31967763599731</v>
      </c>
    </row>
    <row r="12" spans="1:4" ht="15.75">
      <c r="A12" s="66" t="s">
        <v>236</v>
      </c>
      <c r="B12" s="64" t="s">
        <v>241</v>
      </c>
      <c r="C12" s="67">
        <v>1014</v>
      </c>
      <c r="D12" s="211">
        <v>13.804713804713797</v>
      </c>
    </row>
    <row r="13" spans="1:4" ht="15.75">
      <c r="A13" s="66" t="s">
        <v>237</v>
      </c>
      <c r="B13" s="64" t="s">
        <v>241</v>
      </c>
      <c r="C13" s="67">
        <v>988</v>
      </c>
      <c r="D13" s="211">
        <v>27.483870967741943</v>
      </c>
    </row>
    <row r="14" spans="1:4" ht="15.75">
      <c r="A14" s="66" t="s">
        <v>238</v>
      </c>
      <c r="B14" s="64" t="s">
        <v>241</v>
      </c>
      <c r="C14" s="67">
        <v>347</v>
      </c>
      <c r="D14" s="211">
        <v>10.862619808306718</v>
      </c>
    </row>
    <row r="15" spans="1:4" ht="15.75">
      <c r="A15" s="66" t="s">
        <v>239</v>
      </c>
      <c r="B15" s="64" t="s">
        <v>241</v>
      </c>
      <c r="C15" s="67">
        <v>422</v>
      </c>
      <c r="D15" s="211">
        <v>-4.524886877828049</v>
      </c>
    </row>
    <row r="16" spans="1:4" ht="15.75">
      <c r="A16" s="192" t="s">
        <v>240</v>
      </c>
      <c r="B16" s="64" t="s">
        <v>241</v>
      </c>
      <c r="C16" s="67">
        <v>189</v>
      </c>
      <c r="D16" s="230">
        <v>28.57142857142858</v>
      </c>
    </row>
    <row r="17" spans="1:4" ht="15.75">
      <c r="A17" s="66" t="s">
        <v>235</v>
      </c>
      <c r="B17" s="64" t="s">
        <v>241</v>
      </c>
      <c r="C17" s="67">
        <v>59</v>
      </c>
      <c r="D17" s="230">
        <v>15.686274509803933</v>
      </c>
    </row>
    <row r="18" spans="1:4" ht="15.75">
      <c r="A18" s="66" t="s">
        <v>236</v>
      </c>
      <c r="B18" s="64" t="s">
        <v>241</v>
      </c>
      <c r="C18" s="67">
        <v>38</v>
      </c>
      <c r="D18" s="211">
        <v>80.95238095238095</v>
      </c>
    </row>
    <row r="19" spans="1:4" ht="15.75">
      <c r="A19" s="66" t="s">
        <v>237</v>
      </c>
      <c r="B19" s="64" t="s">
        <v>241</v>
      </c>
      <c r="C19" s="67">
        <v>37</v>
      </c>
      <c r="D19" s="211">
        <v>15.625</v>
      </c>
    </row>
    <row r="20" spans="1:4" ht="15.75">
      <c r="A20" s="66" t="s">
        <v>238</v>
      </c>
      <c r="B20" s="64" t="s">
        <v>241</v>
      </c>
      <c r="C20" s="67">
        <v>24</v>
      </c>
      <c r="D20" s="230">
        <v>84.61538461538463</v>
      </c>
    </row>
    <row r="21" spans="1:4" ht="15.75">
      <c r="A21" s="66" t="s">
        <v>239</v>
      </c>
      <c r="B21" s="64" t="s">
        <v>241</v>
      </c>
      <c r="C21" s="67">
        <v>24</v>
      </c>
      <c r="D21" s="211">
        <v>-19.999999999999996</v>
      </c>
    </row>
    <row r="22" ht="15.75">
      <c r="A22" s="57" t="s">
        <v>269</v>
      </c>
    </row>
  </sheetData>
  <sheetProtection/>
  <mergeCells count="4">
    <mergeCell ref="A4:A5"/>
    <mergeCell ref="B4:B5"/>
    <mergeCell ref="C4:D4"/>
    <mergeCell ref="A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zoomScalePageLayoutView="0" workbookViewId="0" topLeftCell="A1">
      <selection activeCell="S6" sqref="S6"/>
    </sheetView>
  </sheetViews>
  <sheetFormatPr defaultColWidth="9.00390625" defaultRowHeight="14.25"/>
  <cols>
    <col min="1" max="1" width="12.00390625" style="62" customWidth="1"/>
    <col min="2" max="2" width="10.75390625" style="62" customWidth="1"/>
    <col min="3" max="3" width="6.125" style="62" customWidth="1"/>
    <col min="4" max="4" width="8.375" style="62" customWidth="1"/>
    <col min="5" max="5" width="6.25390625" style="62" customWidth="1"/>
    <col min="6" max="6" width="9.25390625" style="62" customWidth="1"/>
    <col min="7" max="7" width="7.75390625" style="62" customWidth="1"/>
    <col min="8" max="8" width="8.75390625" style="62" customWidth="1"/>
    <col min="9" max="9" width="5.875" style="62" customWidth="1"/>
    <col min="10" max="10" width="10.625" style="62" customWidth="1"/>
    <col min="11" max="11" width="6.875" style="62" customWidth="1"/>
    <col min="12" max="12" width="8.875" style="62" customWidth="1"/>
    <col min="13" max="13" width="4.75390625" style="62" customWidth="1"/>
    <col min="14" max="14" width="12.375" style="62" customWidth="1"/>
    <col min="15" max="15" width="6.375" style="62" customWidth="1"/>
    <col min="16" max="16" width="8.00390625" style="62" customWidth="1"/>
    <col min="17" max="17" width="5.125" style="62" customWidth="1"/>
    <col min="18" max="16384" width="8.875" style="62" customWidth="1"/>
  </cols>
  <sheetData>
    <row r="1" spans="1:17" ht="30" customHeight="1">
      <c r="A1" s="339" t="s">
        <v>344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7" ht="24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40" t="s">
        <v>345</v>
      </c>
      <c r="O2" s="340"/>
      <c r="P2" s="340"/>
      <c r="Q2" s="340"/>
    </row>
    <row r="3" spans="1:17" s="274" customFormat="1" ht="24" customHeight="1">
      <c r="A3" s="332"/>
      <c r="B3" s="337" t="s">
        <v>4</v>
      </c>
      <c r="C3" s="337"/>
      <c r="D3" s="337"/>
      <c r="E3" s="337"/>
      <c r="F3" s="337" t="s">
        <v>304</v>
      </c>
      <c r="G3" s="337"/>
      <c r="H3" s="337"/>
      <c r="I3" s="337"/>
      <c r="J3" s="337" t="s">
        <v>305</v>
      </c>
      <c r="K3" s="337"/>
      <c r="L3" s="337"/>
      <c r="M3" s="337"/>
      <c r="N3" s="337" t="s">
        <v>306</v>
      </c>
      <c r="O3" s="337"/>
      <c r="P3" s="337"/>
      <c r="Q3" s="338"/>
    </row>
    <row r="4" spans="1:17" s="274" customFormat="1" ht="24" customHeight="1">
      <c r="A4" s="332"/>
      <c r="B4" s="272" t="s">
        <v>14</v>
      </c>
      <c r="C4" s="272" t="s">
        <v>188</v>
      </c>
      <c r="D4" s="272" t="s">
        <v>307</v>
      </c>
      <c r="E4" s="272" t="s">
        <v>188</v>
      </c>
      <c r="F4" s="272" t="s">
        <v>14</v>
      </c>
      <c r="G4" s="272" t="s">
        <v>188</v>
      </c>
      <c r="H4" s="272" t="s">
        <v>307</v>
      </c>
      <c r="I4" s="272" t="s">
        <v>188</v>
      </c>
      <c r="J4" s="272" t="s">
        <v>14</v>
      </c>
      <c r="K4" s="272" t="s">
        <v>188</v>
      </c>
      <c r="L4" s="272" t="s">
        <v>307</v>
      </c>
      <c r="M4" s="272" t="s">
        <v>188</v>
      </c>
      <c r="N4" s="272" t="s">
        <v>14</v>
      </c>
      <c r="O4" s="272" t="s">
        <v>188</v>
      </c>
      <c r="P4" s="272" t="s">
        <v>307</v>
      </c>
      <c r="Q4" s="273" t="s">
        <v>188</v>
      </c>
    </row>
    <row r="5" spans="1:18" s="274" customFormat="1" ht="24" customHeight="1">
      <c r="A5" s="275" t="s">
        <v>77</v>
      </c>
      <c r="B5" s="276">
        <v>3081.3217</v>
      </c>
      <c r="C5" s="277" t="s">
        <v>21</v>
      </c>
      <c r="D5" s="278">
        <v>8.6</v>
      </c>
      <c r="E5" s="277" t="s">
        <v>21</v>
      </c>
      <c r="F5" s="276">
        <v>273.6311490532507</v>
      </c>
      <c r="G5" s="277" t="s">
        <v>21</v>
      </c>
      <c r="H5" s="278">
        <v>8.9</v>
      </c>
      <c r="I5" s="277" t="s">
        <v>21</v>
      </c>
      <c r="J5" s="276">
        <v>1261.0518170485943</v>
      </c>
      <c r="K5" s="277" t="s">
        <v>21</v>
      </c>
      <c r="L5" s="278">
        <v>7.8</v>
      </c>
      <c r="M5" s="277" t="s">
        <v>21</v>
      </c>
      <c r="N5" s="276">
        <v>1546.6387338981551</v>
      </c>
      <c r="O5" s="277" t="s">
        <v>21</v>
      </c>
      <c r="P5" s="278">
        <v>9.2</v>
      </c>
      <c r="Q5" s="230" t="s">
        <v>21</v>
      </c>
      <c r="R5" s="279"/>
    </row>
    <row r="6" spans="1:18" ht="24" customHeight="1">
      <c r="A6" s="187" t="s">
        <v>189</v>
      </c>
      <c r="B6" s="280">
        <v>576.6946282414214</v>
      </c>
      <c r="C6" s="277">
        <f>RANK(B6,($B$6:$B$7,$B$9:$B$19))</f>
        <v>1</v>
      </c>
      <c r="D6" s="281">
        <v>11.6</v>
      </c>
      <c r="E6" s="277">
        <f>RANK(D6,($D$6:$D$7,$D$9:$D$19))</f>
        <v>3</v>
      </c>
      <c r="F6" s="280">
        <v>3.6367509055541762</v>
      </c>
      <c r="G6" s="277">
        <f>RANK(F6,($F$6:$F$7,$F$9:$F$19),0)</f>
        <v>11</v>
      </c>
      <c r="H6" s="281">
        <v>1.3</v>
      </c>
      <c r="I6" s="277">
        <f>RANK(H6,($H$6:$H$7,$H$9:$H$18))</f>
        <v>11</v>
      </c>
      <c r="J6" s="280">
        <v>133.77575908541277</v>
      </c>
      <c r="K6" s="277">
        <f>RANK(J6,($J$6:$J$7,$J$9:$J$19))</f>
        <v>3</v>
      </c>
      <c r="L6" s="281">
        <v>8.4</v>
      </c>
      <c r="M6" s="277">
        <f>RANK(L6,($L$6:$L$7,$L$9:$L$19),0)</f>
        <v>7</v>
      </c>
      <c r="N6" s="280">
        <v>439.2821182504544</v>
      </c>
      <c r="O6" s="277">
        <f>RANK(N6,($N$6:$N$7,$N$9:$N$19),0)</f>
        <v>1</v>
      </c>
      <c r="P6" s="281">
        <v>11.9</v>
      </c>
      <c r="Q6" s="230">
        <f>RANK(P6,($P$6:$P$7,$P$9:$P$19),0)</f>
        <v>2</v>
      </c>
      <c r="R6" s="231"/>
    </row>
    <row r="7" spans="1:18" ht="24" customHeight="1">
      <c r="A7" s="187" t="s">
        <v>78</v>
      </c>
      <c r="B7" s="280">
        <v>208.75952126560762</v>
      </c>
      <c r="C7" s="277">
        <f>RANK(B7,($B$6:$B$7,$B$9:$B$19))</f>
        <v>9</v>
      </c>
      <c r="D7" s="282">
        <v>-0.2</v>
      </c>
      <c r="E7" s="277">
        <f>RANK(D7,($D$6:$D$7,$D$9:$D$19))</f>
        <v>13</v>
      </c>
      <c r="F7" s="280">
        <v>6.971398969461722</v>
      </c>
      <c r="G7" s="277">
        <f>RANK(F7,($F$6:$F$7,$F$9:$F$19),0)</f>
        <v>9</v>
      </c>
      <c r="H7" s="281">
        <v>5.2</v>
      </c>
      <c r="I7" s="277">
        <f>RANK(H7,($H$6:$H$7,$H$9:$H$18))</f>
        <v>9</v>
      </c>
      <c r="J7" s="280">
        <v>127.37599014823986</v>
      </c>
      <c r="K7" s="277">
        <f>RANK(J7,($J$6:$J$7,$J$9:$J$19))</f>
        <v>4</v>
      </c>
      <c r="L7" s="281">
        <v>-3.4</v>
      </c>
      <c r="M7" s="277">
        <f>RANK(L7,($L$6:$L$7,$L$9:$L$19),0)</f>
        <v>13</v>
      </c>
      <c r="N7" s="280">
        <v>74.41213214790602</v>
      </c>
      <c r="O7" s="277">
        <f>RANK(N7,($N$6:$N$7,$N$9:$N$19),0)</f>
        <v>10</v>
      </c>
      <c r="P7" s="281">
        <v>7.3</v>
      </c>
      <c r="Q7" s="230">
        <f>RANK(P7,($P$6:$P$7,$P$9:$P$19),0)</f>
        <v>13</v>
      </c>
      <c r="R7" s="231"/>
    </row>
    <row r="8" spans="1:18" ht="24" customHeight="1">
      <c r="A8" s="283" t="s">
        <v>308</v>
      </c>
      <c r="B8" s="280">
        <v>134.4883</v>
      </c>
      <c r="C8" s="277" t="s">
        <v>21</v>
      </c>
      <c r="D8" s="282">
        <v>9.7</v>
      </c>
      <c r="E8" s="284" t="s">
        <v>21</v>
      </c>
      <c r="F8" s="280">
        <v>6.9187</v>
      </c>
      <c r="G8" s="277" t="s">
        <v>21</v>
      </c>
      <c r="H8" s="281">
        <v>5.2</v>
      </c>
      <c r="I8" s="277" t="s">
        <v>21</v>
      </c>
      <c r="J8" s="280">
        <v>74.1029</v>
      </c>
      <c r="K8" s="277" t="s">
        <v>21</v>
      </c>
      <c r="L8" s="281">
        <v>10</v>
      </c>
      <c r="M8" s="277" t="s">
        <v>21</v>
      </c>
      <c r="N8" s="280">
        <v>53.4667</v>
      </c>
      <c r="O8" s="277" t="s">
        <v>21</v>
      </c>
      <c r="P8" s="281">
        <v>9.7</v>
      </c>
      <c r="Q8" s="230" t="s">
        <v>21</v>
      </c>
      <c r="R8" s="231"/>
    </row>
    <row r="9" spans="1:18" ht="24" customHeight="1">
      <c r="A9" s="187" t="s">
        <v>79</v>
      </c>
      <c r="B9" s="280">
        <v>122.69688115661894</v>
      </c>
      <c r="C9" s="277">
        <f aca="true" t="shared" si="0" ref="C9:C19">RANK(B9,($B$6:$B$7,$B$9:$B$19))</f>
        <v>11</v>
      </c>
      <c r="D9" s="282">
        <v>9.7</v>
      </c>
      <c r="E9" s="284">
        <f aca="true" t="shared" si="1" ref="E9:E19">RANK(D9,($D$6:$D$7,$D$9:$D$19))</f>
        <v>7</v>
      </c>
      <c r="F9" s="280">
        <v>20.627751138325294</v>
      </c>
      <c r="G9" s="277">
        <f aca="true" t="shared" si="2" ref="G9:G18">RANK(F9,($F$6:$F$7,$F$9:$F$19),0)</f>
        <v>7</v>
      </c>
      <c r="H9" s="281">
        <v>8.9</v>
      </c>
      <c r="I9" s="277">
        <f aca="true" t="shared" si="3" ref="I9:I18">RANK(H9,($H$6:$H$7,$H$9:$H$18))</f>
        <v>4</v>
      </c>
      <c r="J9" s="280">
        <v>38.518842644551825</v>
      </c>
      <c r="K9" s="277">
        <f aca="true" t="shared" si="4" ref="K9:K19">RANK(J9,($J$6:$J$7,$J$9:$J$19))</f>
        <v>11</v>
      </c>
      <c r="L9" s="281">
        <v>9</v>
      </c>
      <c r="M9" s="277">
        <f aca="true" t="shared" si="5" ref="M9:M19">RANK(L9,($L$6:$L$7,$L$9:$L$19),0)</f>
        <v>5</v>
      </c>
      <c r="N9" s="280">
        <v>63.55028737374181</v>
      </c>
      <c r="O9" s="277">
        <f aca="true" t="shared" si="6" ref="O9:O19">RANK(N9,($N$6:$N$7,$N$9:$N$19),0)</f>
        <v>11</v>
      </c>
      <c r="P9" s="285">
        <v>10.3</v>
      </c>
      <c r="Q9" s="286">
        <f aca="true" t="shared" si="7" ref="Q9:Q19">RANK(P9,($P$6:$P$7,$P$9:$P$19),0)</f>
        <v>4</v>
      </c>
      <c r="R9" s="231"/>
    </row>
    <row r="10" spans="1:18" ht="24" customHeight="1">
      <c r="A10" s="187" t="s">
        <v>80</v>
      </c>
      <c r="B10" s="280">
        <v>268.73106466774203</v>
      </c>
      <c r="C10" s="277">
        <f t="shared" si="0"/>
        <v>3</v>
      </c>
      <c r="D10" s="282">
        <v>8.6</v>
      </c>
      <c r="E10" s="284">
        <f t="shared" si="1"/>
        <v>9</v>
      </c>
      <c r="F10" s="280">
        <v>41.61139897750339</v>
      </c>
      <c r="G10" s="277">
        <f t="shared" si="2"/>
        <v>2</v>
      </c>
      <c r="H10" s="281">
        <v>9</v>
      </c>
      <c r="I10" s="277">
        <f t="shared" si="3"/>
        <v>3</v>
      </c>
      <c r="J10" s="280">
        <v>109.95977205094644</v>
      </c>
      <c r="K10" s="277">
        <f t="shared" si="4"/>
        <v>6</v>
      </c>
      <c r="L10" s="281">
        <v>6.9</v>
      </c>
      <c r="M10" s="277">
        <f t="shared" si="5"/>
        <v>11</v>
      </c>
      <c r="N10" s="280">
        <v>117.15989363929219</v>
      </c>
      <c r="O10" s="277">
        <f t="shared" si="6"/>
        <v>6</v>
      </c>
      <c r="P10" s="281">
        <v>10.4</v>
      </c>
      <c r="Q10" s="286">
        <f t="shared" si="7"/>
        <v>3</v>
      </c>
      <c r="R10" s="231"/>
    </row>
    <row r="11" spans="1:18" ht="24" customHeight="1">
      <c r="A11" s="187" t="s">
        <v>81</v>
      </c>
      <c r="B11" s="280">
        <v>260.25180241406395</v>
      </c>
      <c r="C11" s="277">
        <f t="shared" si="0"/>
        <v>5</v>
      </c>
      <c r="D11" s="282">
        <v>8.4</v>
      </c>
      <c r="E11" s="284">
        <f t="shared" si="1"/>
        <v>10</v>
      </c>
      <c r="F11" s="280">
        <v>52.653303166544795</v>
      </c>
      <c r="G11" s="277">
        <f t="shared" si="2"/>
        <v>1</v>
      </c>
      <c r="H11" s="281">
        <v>8.6</v>
      </c>
      <c r="I11" s="277">
        <f t="shared" si="3"/>
        <v>8</v>
      </c>
      <c r="J11" s="280">
        <v>90.85344987401567</v>
      </c>
      <c r="K11" s="277">
        <f t="shared" si="4"/>
        <v>9</v>
      </c>
      <c r="L11" s="281">
        <v>8.2</v>
      </c>
      <c r="M11" s="277">
        <f t="shared" si="5"/>
        <v>8</v>
      </c>
      <c r="N11" s="280">
        <v>116.74504937350345</v>
      </c>
      <c r="O11" s="277">
        <f t="shared" si="6"/>
        <v>7</v>
      </c>
      <c r="P11" s="281">
        <v>8.5</v>
      </c>
      <c r="Q11" s="286">
        <f t="shared" si="7"/>
        <v>12</v>
      </c>
      <c r="R11" s="231"/>
    </row>
    <row r="12" spans="1:18" ht="24" customHeight="1">
      <c r="A12" s="187" t="s">
        <v>82</v>
      </c>
      <c r="B12" s="280">
        <v>254.43297299278606</v>
      </c>
      <c r="C12" s="277">
        <f t="shared" si="0"/>
        <v>6</v>
      </c>
      <c r="D12" s="282">
        <v>8.4</v>
      </c>
      <c r="E12" s="284">
        <f t="shared" si="1"/>
        <v>10</v>
      </c>
      <c r="F12" s="280">
        <v>41.388586634486515</v>
      </c>
      <c r="G12" s="277">
        <f t="shared" si="2"/>
        <v>3</v>
      </c>
      <c r="H12" s="281">
        <v>8.9</v>
      </c>
      <c r="I12" s="277">
        <f t="shared" si="3"/>
        <v>4</v>
      </c>
      <c r="J12" s="280">
        <v>94.7851557279591</v>
      </c>
      <c r="K12" s="277">
        <f t="shared" si="4"/>
        <v>8</v>
      </c>
      <c r="L12" s="281">
        <v>8</v>
      </c>
      <c r="M12" s="277">
        <f t="shared" si="5"/>
        <v>9</v>
      </c>
      <c r="N12" s="280">
        <v>118.25923063034045</v>
      </c>
      <c r="O12" s="277">
        <f t="shared" si="6"/>
        <v>4</v>
      </c>
      <c r="P12" s="281">
        <v>9.1</v>
      </c>
      <c r="Q12" s="286">
        <f t="shared" si="7"/>
        <v>8</v>
      </c>
      <c r="R12" s="231"/>
    </row>
    <row r="13" spans="1:18" ht="24" customHeight="1">
      <c r="A13" s="187" t="s">
        <v>83</v>
      </c>
      <c r="B13" s="280">
        <v>245.03824355649735</v>
      </c>
      <c r="C13" s="277">
        <f t="shared" si="0"/>
        <v>7</v>
      </c>
      <c r="D13" s="282">
        <v>9.9</v>
      </c>
      <c r="E13" s="284">
        <f t="shared" si="1"/>
        <v>6</v>
      </c>
      <c r="F13" s="280">
        <v>36.9187873721835</v>
      </c>
      <c r="G13" s="277">
        <f t="shared" si="2"/>
        <v>4</v>
      </c>
      <c r="H13" s="281">
        <v>9.3</v>
      </c>
      <c r="I13" s="277">
        <f t="shared" si="3"/>
        <v>1</v>
      </c>
      <c r="J13" s="280">
        <v>90.62094284815026</v>
      </c>
      <c r="K13" s="277">
        <f t="shared" si="4"/>
        <v>10</v>
      </c>
      <c r="L13" s="281">
        <v>12.3</v>
      </c>
      <c r="M13" s="277">
        <f t="shared" si="5"/>
        <v>3</v>
      </c>
      <c r="N13" s="280">
        <v>117.4985133361636</v>
      </c>
      <c r="O13" s="277">
        <f t="shared" si="6"/>
        <v>5</v>
      </c>
      <c r="P13" s="281">
        <v>9</v>
      </c>
      <c r="Q13" s="286">
        <f t="shared" si="7"/>
        <v>10</v>
      </c>
      <c r="R13" s="231"/>
    </row>
    <row r="14" spans="1:18" ht="24" customHeight="1">
      <c r="A14" s="187" t="s">
        <v>84</v>
      </c>
      <c r="B14" s="280">
        <v>297.72095343231393</v>
      </c>
      <c r="C14" s="277">
        <f t="shared" si="0"/>
        <v>2</v>
      </c>
      <c r="D14" s="282">
        <v>9.2</v>
      </c>
      <c r="E14" s="284">
        <f t="shared" si="1"/>
        <v>8</v>
      </c>
      <c r="F14" s="280">
        <v>29.926101746039855</v>
      </c>
      <c r="G14" s="277">
        <f t="shared" si="2"/>
        <v>5</v>
      </c>
      <c r="H14" s="281">
        <v>8.8</v>
      </c>
      <c r="I14" s="277">
        <f t="shared" si="3"/>
        <v>7</v>
      </c>
      <c r="J14" s="280">
        <v>141.9966998445118</v>
      </c>
      <c r="K14" s="277">
        <f t="shared" si="4"/>
        <v>2</v>
      </c>
      <c r="L14" s="281">
        <v>9</v>
      </c>
      <c r="M14" s="277">
        <f t="shared" si="5"/>
        <v>5</v>
      </c>
      <c r="N14" s="280">
        <v>125.79815184176229</v>
      </c>
      <c r="O14" s="277">
        <f t="shared" si="6"/>
        <v>3</v>
      </c>
      <c r="P14" s="281">
        <v>9.6</v>
      </c>
      <c r="Q14" s="286">
        <f t="shared" si="7"/>
        <v>7</v>
      </c>
      <c r="R14" s="231"/>
    </row>
    <row r="15" spans="1:18" ht="24" customHeight="1">
      <c r="A15" s="187" t="s">
        <v>85</v>
      </c>
      <c r="B15" s="280">
        <v>215.30619052610578</v>
      </c>
      <c r="C15" s="277">
        <f t="shared" si="0"/>
        <v>8</v>
      </c>
      <c r="D15" s="282">
        <v>7.1</v>
      </c>
      <c r="E15" s="284">
        <f t="shared" si="1"/>
        <v>12</v>
      </c>
      <c r="F15" s="280">
        <v>25.875102633154164</v>
      </c>
      <c r="G15" s="277">
        <f t="shared" si="2"/>
        <v>6</v>
      </c>
      <c r="H15" s="281">
        <v>8.9</v>
      </c>
      <c r="I15" s="277">
        <f t="shared" si="3"/>
        <v>4</v>
      </c>
      <c r="J15" s="280">
        <v>100.84314523472193</v>
      </c>
      <c r="K15" s="277">
        <f t="shared" si="4"/>
        <v>7</v>
      </c>
      <c r="L15" s="281">
        <v>-1</v>
      </c>
      <c r="M15" s="277">
        <f t="shared" si="5"/>
        <v>12</v>
      </c>
      <c r="N15" s="280">
        <v>88.58794265822968</v>
      </c>
      <c r="O15" s="277">
        <f t="shared" si="6"/>
        <v>9</v>
      </c>
      <c r="P15" s="282">
        <v>9.8</v>
      </c>
      <c r="Q15" s="286">
        <f t="shared" si="7"/>
        <v>5</v>
      </c>
      <c r="R15" s="231"/>
    </row>
    <row r="16" spans="1:18" ht="24" customHeight="1">
      <c r="A16" s="187" t="s">
        <v>309</v>
      </c>
      <c r="B16" s="280">
        <v>260.6304057270744</v>
      </c>
      <c r="C16" s="277">
        <f t="shared" si="0"/>
        <v>4</v>
      </c>
      <c r="D16" s="281">
        <v>13.3</v>
      </c>
      <c r="E16" s="284">
        <f t="shared" si="1"/>
        <v>2</v>
      </c>
      <c r="F16" s="280">
        <v>3.8689054720748275</v>
      </c>
      <c r="G16" s="277">
        <f t="shared" si="2"/>
        <v>10</v>
      </c>
      <c r="H16" s="281">
        <v>2.9</v>
      </c>
      <c r="I16" s="277">
        <f t="shared" si="3"/>
        <v>10</v>
      </c>
      <c r="J16" s="280">
        <v>123.74772871412567</v>
      </c>
      <c r="K16" s="277">
        <f t="shared" si="4"/>
        <v>5</v>
      </c>
      <c r="L16" s="281">
        <v>19.2</v>
      </c>
      <c r="M16" s="277">
        <f t="shared" si="5"/>
        <v>2</v>
      </c>
      <c r="N16" s="280">
        <v>133.0137715408739</v>
      </c>
      <c r="O16" s="277">
        <f t="shared" si="6"/>
        <v>2</v>
      </c>
      <c r="P16" s="282">
        <v>8.9</v>
      </c>
      <c r="Q16" s="286">
        <f t="shared" si="7"/>
        <v>11</v>
      </c>
      <c r="R16" s="231"/>
    </row>
    <row r="17" spans="1:18" ht="24" customHeight="1">
      <c r="A17" s="187" t="s">
        <v>191</v>
      </c>
      <c r="B17" s="280">
        <v>102.28431293310047</v>
      </c>
      <c r="C17" s="277">
        <f t="shared" si="0"/>
        <v>12</v>
      </c>
      <c r="D17" s="281">
        <v>11.4</v>
      </c>
      <c r="E17" s="284">
        <f t="shared" si="1"/>
        <v>4</v>
      </c>
      <c r="F17" s="280">
        <v>0.39654174201703524</v>
      </c>
      <c r="G17" s="277">
        <f t="shared" si="2"/>
        <v>12</v>
      </c>
      <c r="H17" s="281">
        <v>-1.7</v>
      </c>
      <c r="I17" s="277">
        <f t="shared" si="3"/>
        <v>12</v>
      </c>
      <c r="J17" s="280">
        <v>6.127120016498102</v>
      </c>
      <c r="K17" s="277">
        <f t="shared" si="4"/>
        <v>13</v>
      </c>
      <c r="L17" s="281">
        <v>7.4</v>
      </c>
      <c r="M17" s="277">
        <f t="shared" si="5"/>
        <v>10</v>
      </c>
      <c r="N17" s="280">
        <v>95.76065117458533</v>
      </c>
      <c r="O17" s="277">
        <f t="shared" si="6"/>
        <v>8</v>
      </c>
      <c r="P17" s="281">
        <v>12.8</v>
      </c>
      <c r="Q17" s="286">
        <f t="shared" si="7"/>
        <v>1</v>
      </c>
      <c r="R17" s="231"/>
    </row>
    <row r="18" spans="1:18" ht="24" customHeight="1">
      <c r="A18" s="187" t="s">
        <v>86</v>
      </c>
      <c r="B18" s="280">
        <v>68.41441754825534</v>
      </c>
      <c r="C18" s="277">
        <f t="shared" si="0"/>
        <v>13</v>
      </c>
      <c r="D18" s="285">
        <v>10.6</v>
      </c>
      <c r="E18" s="284">
        <f t="shared" si="1"/>
        <v>5</v>
      </c>
      <c r="F18" s="280">
        <v>9.756520295905428</v>
      </c>
      <c r="G18" s="277">
        <f t="shared" si="2"/>
        <v>8</v>
      </c>
      <c r="H18" s="285">
        <v>9.3</v>
      </c>
      <c r="I18" s="277">
        <f t="shared" si="3"/>
        <v>1</v>
      </c>
      <c r="J18" s="280">
        <v>33.532072209473746</v>
      </c>
      <c r="K18" s="277">
        <f t="shared" si="4"/>
        <v>12</v>
      </c>
      <c r="L18" s="281">
        <v>11.8</v>
      </c>
      <c r="M18" s="277">
        <f t="shared" si="5"/>
        <v>4</v>
      </c>
      <c r="N18" s="280">
        <v>25.125825042876166</v>
      </c>
      <c r="O18" s="277">
        <f t="shared" si="6"/>
        <v>13</v>
      </c>
      <c r="P18" s="281">
        <v>9.1</v>
      </c>
      <c r="Q18" s="286">
        <f t="shared" si="7"/>
        <v>8</v>
      </c>
      <c r="R18" s="231"/>
    </row>
    <row r="19" spans="1:18" ht="24" customHeight="1">
      <c r="A19" s="187" t="s">
        <v>310</v>
      </c>
      <c r="B19" s="280">
        <v>200.36022343885853</v>
      </c>
      <c r="C19" s="277">
        <f t="shared" si="0"/>
        <v>10</v>
      </c>
      <c r="D19" s="285">
        <v>27.3</v>
      </c>
      <c r="E19" s="284">
        <f t="shared" si="1"/>
        <v>1</v>
      </c>
      <c r="F19" s="284"/>
      <c r="G19" s="284" t="s">
        <v>21</v>
      </c>
      <c r="H19" s="284" t="s">
        <v>21</v>
      </c>
      <c r="I19" s="284" t="s">
        <v>21</v>
      </c>
      <c r="J19" s="280">
        <v>168.91513864998728</v>
      </c>
      <c r="K19" s="277">
        <f t="shared" si="4"/>
        <v>1</v>
      </c>
      <c r="L19" s="285">
        <v>31.6</v>
      </c>
      <c r="M19" s="277">
        <f t="shared" si="5"/>
        <v>1</v>
      </c>
      <c r="N19" s="280">
        <v>31.44508478887123</v>
      </c>
      <c r="O19" s="277">
        <f t="shared" si="6"/>
        <v>12</v>
      </c>
      <c r="P19" s="285">
        <v>9.8</v>
      </c>
      <c r="Q19" s="286">
        <f t="shared" si="7"/>
        <v>5</v>
      </c>
      <c r="R19" s="231"/>
    </row>
  </sheetData>
  <sheetProtection/>
  <mergeCells count="7">
    <mergeCell ref="B3:E3"/>
    <mergeCell ref="F3:I3"/>
    <mergeCell ref="J3:M3"/>
    <mergeCell ref="N3:Q3"/>
    <mergeCell ref="A1:Q1"/>
    <mergeCell ref="N2:Q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5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E25" sqref="E25:F38"/>
    </sheetView>
  </sheetViews>
  <sheetFormatPr defaultColWidth="8.00390625" defaultRowHeight="14.25"/>
  <cols>
    <col min="1" max="1" width="15.00390625" style="287" customWidth="1"/>
    <col min="2" max="2" width="12.00390625" style="287" customWidth="1"/>
    <col min="3" max="3" width="11.25390625" style="287" customWidth="1"/>
    <col min="4" max="4" width="11.375" style="287" customWidth="1"/>
    <col min="5" max="5" width="11.75390625" style="288" customWidth="1"/>
    <col min="6" max="6" width="12.75390625" style="288" customWidth="1"/>
    <col min="7" max="7" width="12.375" style="288" customWidth="1"/>
    <col min="8" max="9" width="10.00390625" style="288" customWidth="1"/>
    <col min="10" max="11" width="9.75390625" style="289" customWidth="1"/>
    <col min="12" max="12" width="11.25390625" style="289" customWidth="1"/>
    <col min="13" max="13" width="10.875" style="289" customWidth="1"/>
    <col min="14" max="14" width="11.25390625" style="290" customWidth="1"/>
    <col min="15" max="15" width="10.125" style="289" customWidth="1"/>
    <col min="16" max="16" width="9.125" style="289" customWidth="1"/>
    <col min="17" max="17" width="12.625" style="290" customWidth="1"/>
    <col min="18" max="18" width="9.50390625" style="289" customWidth="1"/>
    <col min="19" max="19" width="7.50390625" style="289" customWidth="1"/>
    <col min="20" max="20" width="13.00390625" style="290" customWidth="1"/>
    <col min="21" max="21" width="10.25390625" style="289" customWidth="1"/>
    <col min="22" max="22" width="9.25390625" style="289" customWidth="1"/>
    <col min="23" max="23" width="12.625" style="289" customWidth="1"/>
    <col min="24" max="24" width="12.375" style="289" customWidth="1"/>
    <col min="25" max="25" width="10.50390625" style="289" customWidth="1"/>
    <col min="26" max="26" width="10.75390625" style="62" customWidth="1"/>
    <col min="27" max="27" width="10.25390625" style="62" customWidth="1"/>
    <col min="28" max="28" width="10.00390625" style="62" customWidth="1"/>
    <col min="29" max="29" width="10.75390625" style="62" customWidth="1"/>
    <col min="30" max="30" width="10.875" style="62" customWidth="1"/>
    <col min="31" max="31" width="10.50390625" style="62" customWidth="1"/>
    <col min="32" max="32" width="11.25390625" style="62" customWidth="1"/>
    <col min="33" max="33" width="14.375" style="62" customWidth="1"/>
    <col min="34" max="16384" width="8.00390625" style="62" customWidth="1"/>
  </cols>
  <sheetData>
    <row r="1" ht="27.75" customHeight="1"/>
    <row r="2" spans="1:33" ht="33" customHeight="1">
      <c r="A2" s="361" t="s">
        <v>346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</row>
    <row r="3" spans="1:33" s="291" customFormat="1" ht="26.25" customHeight="1">
      <c r="A3" s="359"/>
      <c r="B3" s="343" t="s">
        <v>347</v>
      </c>
      <c r="C3" s="343"/>
      <c r="D3" s="343"/>
      <c r="E3" s="342" t="s">
        <v>186</v>
      </c>
      <c r="F3" s="342"/>
      <c r="G3" s="344" t="s">
        <v>348</v>
      </c>
      <c r="H3" s="345"/>
      <c r="I3" s="346"/>
      <c r="J3" s="343" t="s">
        <v>22</v>
      </c>
      <c r="K3" s="350"/>
      <c r="L3" s="351"/>
      <c r="M3" s="352"/>
      <c r="N3" s="343" t="s">
        <v>26</v>
      </c>
      <c r="O3" s="343"/>
      <c r="P3" s="343"/>
      <c r="Q3" s="343" t="s">
        <v>349</v>
      </c>
      <c r="R3" s="343"/>
      <c r="S3" s="343"/>
      <c r="T3" s="343" t="s">
        <v>350</v>
      </c>
      <c r="U3" s="343"/>
      <c r="V3" s="343"/>
      <c r="W3" s="353" t="s">
        <v>351</v>
      </c>
      <c r="X3" s="354"/>
      <c r="Y3" s="355"/>
      <c r="Z3" s="360" t="s">
        <v>33</v>
      </c>
      <c r="AA3" s="360"/>
      <c r="AB3" s="360"/>
      <c r="AC3" s="360" t="s">
        <v>35</v>
      </c>
      <c r="AD3" s="360"/>
      <c r="AE3" s="360"/>
      <c r="AF3" s="353" t="s">
        <v>352</v>
      </c>
      <c r="AG3" s="355"/>
    </row>
    <row r="4" spans="1:33" s="292" customFormat="1" ht="32.25" customHeight="1">
      <c r="A4" s="359"/>
      <c r="B4" s="343"/>
      <c r="C4" s="343"/>
      <c r="D4" s="343"/>
      <c r="E4" s="342"/>
      <c r="F4" s="342"/>
      <c r="G4" s="347"/>
      <c r="H4" s="348"/>
      <c r="I4" s="349"/>
      <c r="J4" s="343"/>
      <c r="K4" s="350"/>
      <c r="L4" s="350" t="s">
        <v>353</v>
      </c>
      <c r="M4" s="362"/>
      <c r="N4" s="343"/>
      <c r="O4" s="343"/>
      <c r="P4" s="343"/>
      <c r="Q4" s="343"/>
      <c r="R4" s="343"/>
      <c r="S4" s="343"/>
      <c r="T4" s="343"/>
      <c r="U4" s="343"/>
      <c r="V4" s="343"/>
      <c r="W4" s="356"/>
      <c r="X4" s="357"/>
      <c r="Y4" s="358"/>
      <c r="Z4" s="360"/>
      <c r="AA4" s="360"/>
      <c r="AB4" s="360"/>
      <c r="AC4" s="360"/>
      <c r="AD4" s="360"/>
      <c r="AE4" s="360"/>
      <c r="AF4" s="356"/>
      <c r="AG4" s="358"/>
    </row>
    <row r="5" spans="1:33" s="303" customFormat="1" ht="37.5" customHeight="1">
      <c r="A5" s="293"/>
      <c r="B5" s="294" t="s">
        <v>136</v>
      </c>
      <c r="C5" s="295" t="s">
        <v>76</v>
      </c>
      <c r="D5" s="295" t="s">
        <v>188</v>
      </c>
      <c r="E5" s="295" t="s">
        <v>187</v>
      </c>
      <c r="F5" s="295" t="s">
        <v>188</v>
      </c>
      <c r="G5" s="294" t="s">
        <v>136</v>
      </c>
      <c r="H5" s="295" t="s">
        <v>76</v>
      </c>
      <c r="I5" s="295" t="s">
        <v>188</v>
      </c>
      <c r="J5" s="295" t="s">
        <v>76</v>
      </c>
      <c r="K5" s="295" t="s">
        <v>188</v>
      </c>
      <c r="L5" s="296" t="s">
        <v>126</v>
      </c>
      <c r="M5" s="296" t="s">
        <v>188</v>
      </c>
      <c r="N5" s="294" t="s">
        <v>136</v>
      </c>
      <c r="O5" s="295" t="s">
        <v>76</v>
      </c>
      <c r="P5" s="295" t="s">
        <v>188</v>
      </c>
      <c r="Q5" s="294" t="s">
        <v>136</v>
      </c>
      <c r="R5" s="295" t="s">
        <v>76</v>
      </c>
      <c r="S5" s="295" t="s">
        <v>188</v>
      </c>
      <c r="T5" s="294" t="s">
        <v>136</v>
      </c>
      <c r="U5" s="295" t="s">
        <v>76</v>
      </c>
      <c r="V5" s="297" t="s">
        <v>188</v>
      </c>
      <c r="W5" s="294" t="s">
        <v>136</v>
      </c>
      <c r="X5" s="295" t="s">
        <v>76</v>
      </c>
      <c r="Y5" s="297" t="s">
        <v>188</v>
      </c>
      <c r="Z5" s="298" t="s">
        <v>213</v>
      </c>
      <c r="AA5" s="299" t="s">
        <v>211</v>
      </c>
      <c r="AB5" s="300" t="s">
        <v>212</v>
      </c>
      <c r="AC5" s="301" t="s">
        <v>213</v>
      </c>
      <c r="AD5" s="299" t="s">
        <v>211</v>
      </c>
      <c r="AE5" s="299" t="s">
        <v>212</v>
      </c>
      <c r="AF5" s="302" t="s">
        <v>354</v>
      </c>
      <c r="AG5" s="302" t="s">
        <v>355</v>
      </c>
    </row>
    <row r="6" spans="1:33" s="305" customFormat="1" ht="37.5" customHeight="1">
      <c r="A6" s="304" t="s">
        <v>77</v>
      </c>
      <c r="B6" s="262">
        <v>473.5418142190026</v>
      </c>
      <c r="C6" s="263">
        <v>10.611136686918643</v>
      </c>
      <c r="D6" s="212" t="s">
        <v>21</v>
      </c>
      <c r="E6" s="212">
        <v>6.9</v>
      </c>
      <c r="F6" s="212" t="s">
        <v>21</v>
      </c>
      <c r="G6" s="213">
        <v>204.5534</v>
      </c>
      <c r="H6" s="212">
        <v>20.79</v>
      </c>
      <c r="I6" s="212" t="s">
        <v>21</v>
      </c>
      <c r="J6" s="212">
        <v>16.8</v>
      </c>
      <c r="K6" s="212" t="s">
        <v>21</v>
      </c>
      <c r="L6" s="212">
        <v>23.5</v>
      </c>
      <c r="M6" s="252" t="s">
        <v>21</v>
      </c>
      <c r="N6" s="213">
        <v>1299.4682398460898</v>
      </c>
      <c r="O6" s="252">
        <v>19.7</v>
      </c>
      <c r="P6" s="212" t="s">
        <v>21</v>
      </c>
      <c r="Q6" s="213">
        <v>124.6323</v>
      </c>
      <c r="R6" s="252">
        <v>24.6584782804389</v>
      </c>
      <c r="S6" s="212" t="s">
        <v>21</v>
      </c>
      <c r="T6" s="213">
        <v>76.794</v>
      </c>
      <c r="U6" s="252">
        <v>17.987963672846675</v>
      </c>
      <c r="V6" s="214" t="s">
        <v>21</v>
      </c>
      <c r="W6" s="232">
        <v>425.91</v>
      </c>
      <c r="X6" s="214">
        <v>13.5</v>
      </c>
      <c r="Y6" s="214" t="s">
        <v>21</v>
      </c>
      <c r="Z6" s="59">
        <v>29047</v>
      </c>
      <c r="AA6" s="60">
        <v>9</v>
      </c>
      <c r="AB6" s="61" t="s">
        <v>21</v>
      </c>
      <c r="AC6" s="59">
        <v>15613</v>
      </c>
      <c r="AD6" s="60">
        <v>11.6</v>
      </c>
      <c r="AE6" s="61" t="s">
        <v>21</v>
      </c>
      <c r="AF6" s="54">
        <v>189</v>
      </c>
      <c r="AG6" s="54">
        <v>59</v>
      </c>
    </row>
    <row r="7" spans="1:33" s="303" customFormat="1" ht="37.5" customHeight="1">
      <c r="A7" s="306" t="s">
        <v>189</v>
      </c>
      <c r="B7" s="262">
        <v>6.549637719344778</v>
      </c>
      <c r="C7" s="263">
        <v>2.1335383650793682</v>
      </c>
      <c r="D7" s="264">
        <v>11</v>
      </c>
      <c r="E7" s="212">
        <v>0.3</v>
      </c>
      <c r="F7" s="215">
        <v>11</v>
      </c>
      <c r="G7" s="213">
        <v>27.793459999999996</v>
      </c>
      <c r="H7" s="212">
        <v>13.44</v>
      </c>
      <c r="I7" s="307">
        <v>11</v>
      </c>
      <c r="J7" s="212">
        <v>21.5</v>
      </c>
      <c r="K7" s="215">
        <v>3</v>
      </c>
      <c r="L7" s="212">
        <v>44.4</v>
      </c>
      <c r="M7" s="215">
        <v>2</v>
      </c>
      <c r="N7" s="213">
        <v>380.3287591849941</v>
      </c>
      <c r="O7" s="252">
        <v>21.9</v>
      </c>
      <c r="P7" s="215">
        <v>3</v>
      </c>
      <c r="Q7" s="213">
        <v>7.4181</v>
      </c>
      <c r="R7" s="252">
        <v>22.96280334173187</v>
      </c>
      <c r="S7" s="215">
        <v>8</v>
      </c>
      <c r="T7" s="213">
        <v>5.5638</v>
      </c>
      <c r="U7" s="252">
        <v>9.141198163913856</v>
      </c>
      <c r="V7" s="216">
        <v>9</v>
      </c>
      <c r="W7" s="232">
        <v>59.29</v>
      </c>
      <c r="X7" s="214">
        <v>17.3</v>
      </c>
      <c r="Y7" s="216">
        <v>4</v>
      </c>
      <c r="Z7" s="59">
        <v>34200</v>
      </c>
      <c r="AA7" s="60">
        <v>9.4</v>
      </c>
      <c r="AB7" s="59">
        <f aca="true" t="shared" si="0" ref="AB7:AB15">RANK(AA7,$AA$7:$AA$18,0)</f>
        <v>1</v>
      </c>
      <c r="AC7" s="60" t="s">
        <v>21</v>
      </c>
      <c r="AD7" s="60" t="s">
        <v>21</v>
      </c>
      <c r="AE7" s="60" t="s">
        <v>21</v>
      </c>
      <c r="AF7" s="54">
        <v>15</v>
      </c>
      <c r="AG7" s="54">
        <v>2</v>
      </c>
    </row>
    <row r="8" spans="1:33" s="303" customFormat="1" ht="37.5" customHeight="1">
      <c r="A8" s="306" t="s">
        <v>78</v>
      </c>
      <c r="B8" s="262">
        <v>11.978323581244284</v>
      </c>
      <c r="C8" s="263">
        <v>6.598012569925205</v>
      </c>
      <c r="D8" s="264">
        <v>9</v>
      </c>
      <c r="E8" s="212">
        <v>-7.5</v>
      </c>
      <c r="F8" s="215">
        <v>13</v>
      </c>
      <c r="G8" s="213">
        <v>8.65253</v>
      </c>
      <c r="H8" s="212">
        <v>9.92</v>
      </c>
      <c r="I8" s="307">
        <v>12</v>
      </c>
      <c r="J8" s="212">
        <v>24.1</v>
      </c>
      <c r="K8" s="215">
        <v>1</v>
      </c>
      <c r="L8" s="212">
        <v>43.2</v>
      </c>
      <c r="M8" s="215">
        <v>3</v>
      </c>
      <c r="N8" s="213">
        <v>32.702315295888255</v>
      </c>
      <c r="O8" s="252">
        <v>21.1</v>
      </c>
      <c r="P8" s="215">
        <v>6</v>
      </c>
      <c r="Q8" s="213">
        <v>3.4831</v>
      </c>
      <c r="R8" s="252">
        <v>44.83346500894007</v>
      </c>
      <c r="S8" s="215">
        <v>3</v>
      </c>
      <c r="T8" s="213">
        <v>2.8313</v>
      </c>
      <c r="U8" s="252">
        <v>23.019769715403</v>
      </c>
      <c r="V8" s="216">
        <v>5</v>
      </c>
      <c r="W8" s="232">
        <v>16.83</v>
      </c>
      <c r="X8" s="214">
        <v>9.3</v>
      </c>
      <c r="Y8" s="216">
        <v>11</v>
      </c>
      <c r="Z8" s="59">
        <v>34770</v>
      </c>
      <c r="AA8" s="60">
        <v>9</v>
      </c>
      <c r="AB8" s="59">
        <f t="shared" si="0"/>
        <v>5</v>
      </c>
      <c r="AC8" s="60" t="s">
        <v>21</v>
      </c>
      <c r="AD8" s="60" t="s">
        <v>21</v>
      </c>
      <c r="AE8" s="60" t="s">
        <v>21</v>
      </c>
      <c r="AF8" s="54">
        <v>3</v>
      </c>
      <c r="AG8" s="54">
        <v>0</v>
      </c>
    </row>
    <row r="9" spans="1:33" s="303" customFormat="1" ht="37.5" customHeight="1">
      <c r="A9" s="306" t="s">
        <v>79</v>
      </c>
      <c r="B9" s="262">
        <v>34.29811794417067</v>
      </c>
      <c r="C9" s="263">
        <v>10.934202279248684</v>
      </c>
      <c r="D9" s="264">
        <v>6</v>
      </c>
      <c r="E9" s="212">
        <v>11.7</v>
      </c>
      <c r="F9" s="215">
        <v>5</v>
      </c>
      <c r="G9" s="213">
        <v>22.65877</v>
      </c>
      <c r="H9" s="212">
        <v>42.78</v>
      </c>
      <c r="I9" s="307">
        <v>2</v>
      </c>
      <c r="J9" s="212">
        <v>14.6</v>
      </c>
      <c r="K9" s="215">
        <v>12</v>
      </c>
      <c r="L9" s="212">
        <v>-24.3</v>
      </c>
      <c r="M9" s="215">
        <v>13</v>
      </c>
      <c r="N9" s="213">
        <v>46.13393724471669</v>
      </c>
      <c r="O9" s="252">
        <v>21.1</v>
      </c>
      <c r="P9" s="215">
        <v>6</v>
      </c>
      <c r="Q9" s="213">
        <v>2.3466</v>
      </c>
      <c r="R9" s="252">
        <v>30.62792251169003</v>
      </c>
      <c r="S9" s="215">
        <v>5</v>
      </c>
      <c r="T9" s="213">
        <v>1.6047</v>
      </c>
      <c r="U9" s="252">
        <v>39.20020818875781</v>
      </c>
      <c r="V9" s="216">
        <v>4</v>
      </c>
      <c r="W9" s="232">
        <v>11.1</v>
      </c>
      <c r="X9" s="214">
        <v>6.6</v>
      </c>
      <c r="Y9" s="216">
        <v>12</v>
      </c>
      <c r="Z9" s="59">
        <v>33279</v>
      </c>
      <c r="AA9" s="60">
        <v>9.1</v>
      </c>
      <c r="AB9" s="59">
        <f t="shared" si="0"/>
        <v>4</v>
      </c>
      <c r="AC9" s="59">
        <v>19482</v>
      </c>
      <c r="AD9" s="60">
        <v>11.6</v>
      </c>
      <c r="AE9" s="59">
        <f aca="true" t="shared" si="1" ref="AE9:AE15">RANK(AD9,$AD$9:$AD$18,0)</f>
        <v>4</v>
      </c>
      <c r="AF9" s="54">
        <v>3</v>
      </c>
      <c r="AG9" s="54">
        <v>0</v>
      </c>
    </row>
    <row r="10" spans="1:33" s="303" customFormat="1" ht="37.5" customHeight="1">
      <c r="A10" s="306" t="s">
        <v>80</v>
      </c>
      <c r="B10" s="262">
        <v>70.6541053166462</v>
      </c>
      <c r="C10" s="263">
        <v>11.01865645006679</v>
      </c>
      <c r="D10" s="264">
        <v>3</v>
      </c>
      <c r="E10" s="212">
        <v>8.5</v>
      </c>
      <c r="F10" s="215">
        <v>7</v>
      </c>
      <c r="G10" s="213">
        <v>14.214739999999999</v>
      </c>
      <c r="H10" s="212">
        <v>36.4</v>
      </c>
      <c r="I10" s="307">
        <v>3</v>
      </c>
      <c r="J10" s="212">
        <v>17.1</v>
      </c>
      <c r="K10" s="215">
        <v>7</v>
      </c>
      <c r="L10" s="212">
        <v>14</v>
      </c>
      <c r="M10" s="215">
        <v>8</v>
      </c>
      <c r="N10" s="213">
        <v>111.50938608834548</v>
      </c>
      <c r="O10" s="252">
        <v>19.7</v>
      </c>
      <c r="P10" s="215">
        <v>9</v>
      </c>
      <c r="Q10" s="213">
        <v>5.8555</v>
      </c>
      <c r="R10" s="252">
        <v>18.662100271551907</v>
      </c>
      <c r="S10" s="215">
        <v>10</v>
      </c>
      <c r="T10" s="213">
        <v>4.2187</v>
      </c>
      <c r="U10" s="252">
        <v>13.825108598872177</v>
      </c>
      <c r="V10" s="216">
        <v>8</v>
      </c>
      <c r="W10" s="232">
        <v>14.65</v>
      </c>
      <c r="X10" s="214">
        <v>14.5</v>
      </c>
      <c r="Y10" s="216">
        <v>6</v>
      </c>
      <c r="Z10" s="59">
        <v>28202</v>
      </c>
      <c r="AA10" s="60">
        <v>8.9</v>
      </c>
      <c r="AB10" s="59">
        <f t="shared" si="0"/>
        <v>7</v>
      </c>
      <c r="AC10" s="59">
        <v>17419</v>
      </c>
      <c r="AD10" s="60">
        <v>11.7</v>
      </c>
      <c r="AE10" s="59">
        <f t="shared" si="1"/>
        <v>3</v>
      </c>
      <c r="AF10" s="54">
        <v>9</v>
      </c>
      <c r="AG10" s="54">
        <v>5</v>
      </c>
    </row>
    <row r="11" spans="1:33" s="303" customFormat="1" ht="37.5" customHeight="1">
      <c r="A11" s="306" t="s">
        <v>81</v>
      </c>
      <c r="B11" s="262">
        <v>89.46553583077306</v>
      </c>
      <c r="C11" s="263">
        <v>10.619496698149721</v>
      </c>
      <c r="D11" s="264">
        <v>8</v>
      </c>
      <c r="E11" s="212">
        <v>8.3</v>
      </c>
      <c r="F11" s="215">
        <v>8</v>
      </c>
      <c r="G11" s="213">
        <v>15.677729999999999</v>
      </c>
      <c r="H11" s="212">
        <v>15.61</v>
      </c>
      <c r="I11" s="307">
        <v>9</v>
      </c>
      <c r="J11" s="212">
        <v>16.6</v>
      </c>
      <c r="K11" s="215">
        <v>9</v>
      </c>
      <c r="L11" s="212">
        <v>3.6</v>
      </c>
      <c r="M11" s="215">
        <v>12</v>
      </c>
      <c r="N11" s="213">
        <v>104.64499616364742</v>
      </c>
      <c r="O11" s="252">
        <v>18.2</v>
      </c>
      <c r="P11" s="215">
        <v>11</v>
      </c>
      <c r="Q11" s="213">
        <v>4.775</v>
      </c>
      <c r="R11" s="252">
        <v>13.19725955953821</v>
      </c>
      <c r="S11" s="215">
        <v>12</v>
      </c>
      <c r="T11" s="213">
        <v>3.3638</v>
      </c>
      <c r="U11" s="252">
        <v>17.12803370590899</v>
      </c>
      <c r="V11" s="216">
        <v>7</v>
      </c>
      <c r="W11" s="232">
        <v>9.15</v>
      </c>
      <c r="X11" s="214">
        <v>12.4</v>
      </c>
      <c r="Y11" s="216">
        <v>8</v>
      </c>
      <c r="Z11" s="59">
        <v>27381</v>
      </c>
      <c r="AA11" s="60">
        <v>9.3</v>
      </c>
      <c r="AB11" s="59">
        <f t="shared" si="0"/>
        <v>2</v>
      </c>
      <c r="AC11" s="59">
        <v>17027</v>
      </c>
      <c r="AD11" s="60">
        <v>11.8</v>
      </c>
      <c r="AE11" s="59">
        <f t="shared" si="1"/>
        <v>2</v>
      </c>
      <c r="AF11" s="54">
        <v>7</v>
      </c>
      <c r="AG11" s="54">
        <v>1</v>
      </c>
    </row>
    <row r="12" spans="1:33" s="303" customFormat="1" ht="37.5" customHeight="1">
      <c r="A12" s="306" t="s">
        <v>82</v>
      </c>
      <c r="B12" s="262">
        <v>70.44935822230434</v>
      </c>
      <c r="C12" s="263">
        <v>10.943692201768073</v>
      </c>
      <c r="D12" s="264">
        <v>4</v>
      </c>
      <c r="E12" s="212">
        <v>9.1</v>
      </c>
      <c r="F12" s="215">
        <v>6</v>
      </c>
      <c r="G12" s="213">
        <v>7.46794</v>
      </c>
      <c r="H12" s="212">
        <v>14.43</v>
      </c>
      <c r="I12" s="307">
        <v>10</v>
      </c>
      <c r="J12" s="212">
        <v>17.8</v>
      </c>
      <c r="K12" s="215">
        <v>6</v>
      </c>
      <c r="L12" s="212">
        <v>26.7</v>
      </c>
      <c r="M12" s="215">
        <v>6</v>
      </c>
      <c r="N12" s="213">
        <v>100.7051805186338</v>
      </c>
      <c r="O12" s="252">
        <v>19.1</v>
      </c>
      <c r="P12" s="215">
        <v>10</v>
      </c>
      <c r="Q12" s="213">
        <v>22.3212</v>
      </c>
      <c r="R12" s="252">
        <v>45.30990619161389</v>
      </c>
      <c r="S12" s="215">
        <v>2</v>
      </c>
      <c r="T12" s="213">
        <v>6.6662</v>
      </c>
      <c r="U12" s="252">
        <v>4.91178923844447</v>
      </c>
      <c r="V12" s="216">
        <v>12</v>
      </c>
      <c r="W12" s="232">
        <v>35.86</v>
      </c>
      <c r="X12" s="214">
        <v>10.2</v>
      </c>
      <c r="Y12" s="216">
        <v>10</v>
      </c>
      <c r="Z12" s="59">
        <v>28309</v>
      </c>
      <c r="AA12" s="60">
        <v>8.6</v>
      </c>
      <c r="AB12" s="59">
        <f t="shared" si="0"/>
        <v>10</v>
      </c>
      <c r="AC12" s="59">
        <v>17835</v>
      </c>
      <c r="AD12" s="60">
        <v>11.3</v>
      </c>
      <c r="AE12" s="59">
        <f t="shared" si="1"/>
        <v>7</v>
      </c>
      <c r="AF12" s="54">
        <v>21</v>
      </c>
      <c r="AG12" s="54">
        <v>12</v>
      </c>
    </row>
    <row r="13" spans="1:33" s="303" customFormat="1" ht="37.5" customHeight="1">
      <c r="A13" s="306" t="s">
        <v>83</v>
      </c>
      <c r="B13" s="262">
        <v>64.04451430801274</v>
      </c>
      <c r="C13" s="263">
        <v>11.411854709095625</v>
      </c>
      <c r="D13" s="264">
        <v>2</v>
      </c>
      <c r="E13" s="212">
        <v>12</v>
      </c>
      <c r="F13" s="215">
        <v>4</v>
      </c>
      <c r="G13" s="213">
        <v>13.15139</v>
      </c>
      <c r="H13" s="212">
        <v>30.84</v>
      </c>
      <c r="I13" s="307">
        <v>6</v>
      </c>
      <c r="J13" s="212">
        <v>14.1</v>
      </c>
      <c r="K13" s="215">
        <v>13</v>
      </c>
      <c r="L13" s="212">
        <v>5.7</v>
      </c>
      <c r="M13" s="215">
        <v>11</v>
      </c>
      <c r="N13" s="213">
        <v>120.15427181056491</v>
      </c>
      <c r="O13" s="252">
        <v>20.6</v>
      </c>
      <c r="P13" s="215">
        <v>8</v>
      </c>
      <c r="Q13" s="213">
        <v>10.8749</v>
      </c>
      <c r="R13" s="252">
        <v>17.729398519031747</v>
      </c>
      <c r="S13" s="215">
        <v>11</v>
      </c>
      <c r="T13" s="213">
        <v>7.4156</v>
      </c>
      <c r="U13" s="252">
        <v>7.860134977891548</v>
      </c>
      <c r="V13" s="216">
        <v>10</v>
      </c>
      <c r="W13" s="232">
        <v>37.82</v>
      </c>
      <c r="X13" s="214">
        <v>11.3</v>
      </c>
      <c r="Y13" s="216">
        <v>9</v>
      </c>
      <c r="Z13" s="59">
        <v>20312</v>
      </c>
      <c r="AA13" s="60">
        <v>8.7</v>
      </c>
      <c r="AB13" s="59">
        <f t="shared" si="0"/>
        <v>9</v>
      </c>
      <c r="AC13" s="59">
        <v>10810</v>
      </c>
      <c r="AD13" s="60">
        <v>12.1</v>
      </c>
      <c r="AE13" s="59">
        <f t="shared" si="1"/>
        <v>1</v>
      </c>
      <c r="AF13" s="54">
        <v>43</v>
      </c>
      <c r="AG13" s="54">
        <v>17</v>
      </c>
    </row>
    <row r="14" spans="1:33" s="303" customFormat="1" ht="37.5" customHeight="1">
      <c r="A14" s="306" t="s">
        <v>84</v>
      </c>
      <c r="B14" s="262">
        <v>57.678406725231824</v>
      </c>
      <c r="C14" s="263">
        <v>10.818507763079444</v>
      </c>
      <c r="D14" s="264">
        <v>7</v>
      </c>
      <c r="E14" s="212">
        <v>8.3</v>
      </c>
      <c r="F14" s="215">
        <v>8</v>
      </c>
      <c r="G14" s="213">
        <v>5.09019</v>
      </c>
      <c r="H14" s="212">
        <v>35.88</v>
      </c>
      <c r="I14" s="307">
        <v>5</v>
      </c>
      <c r="J14" s="212">
        <v>16.6</v>
      </c>
      <c r="K14" s="215">
        <v>9</v>
      </c>
      <c r="L14" s="212">
        <v>31.8</v>
      </c>
      <c r="M14" s="215">
        <v>5</v>
      </c>
      <c r="N14" s="213">
        <v>90.76705037094239</v>
      </c>
      <c r="O14" s="252">
        <v>7.7</v>
      </c>
      <c r="P14" s="215">
        <v>13</v>
      </c>
      <c r="Q14" s="213">
        <v>10.3748</v>
      </c>
      <c r="R14" s="252">
        <v>55.906529416184554</v>
      </c>
      <c r="S14" s="215">
        <v>1</v>
      </c>
      <c r="T14" s="213">
        <v>7.8375</v>
      </c>
      <c r="U14" s="252">
        <v>71.76576300159988</v>
      </c>
      <c r="V14" s="216">
        <v>1</v>
      </c>
      <c r="W14" s="232">
        <v>25.02</v>
      </c>
      <c r="X14" s="214">
        <v>16.4</v>
      </c>
      <c r="Y14" s="216">
        <v>5</v>
      </c>
      <c r="Z14" s="59">
        <v>27764</v>
      </c>
      <c r="AA14" s="60">
        <v>9</v>
      </c>
      <c r="AB14" s="59">
        <f t="shared" si="0"/>
        <v>5</v>
      </c>
      <c r="AC14" s="59">
        <v>16889</v>
      </c>
      <c r="AD14" s="60">
        <v>11.2</v>
      </c>
      <c r="AE14" s="59">
        <f t="shared" si="1"/>
        <v>8</v>
      </c>
      <c r="AF14" s="54">
        <v>25</v>
      </c>
      <c r="AG14" s="54">
        <v>8</v>
      </c>
    </row>
    <row r="15" spans="1:33" s="303" customFormat="1" ht="37.5" customHeight="1">
      <c r="A15" s="306" t="s">
        <v>85</v>
      </c>
      <c r="B15" s="262">
        <v>43.66007445027956</v>
      </c>
      <c r="C15" s="263">
        <v>10.935505545773495</v>
      </c>
      <c r="D15" s="264">
        <v>5</v>
      </c>
      <c r="E15" s="212">
        <v>-5.8</v>
      </c>
      <c r="F15" s="215">
        <v>12</v>
      </c>
      <c r="G15" s="213">
        <v>8.07433</v>
      </c>
      <c r="H15" s="212">
        <v>20.6</v>
      </c>
      <c r="I15" s="307">
        <v>8</v>
      </c>
      <c r="J15" s="212">
        <v>16.8</v>
      </c>
      <c r="K15" s="215">
        <v>8</v>
      </c>
      <c r="L15" s="212">
        <v>20.5</v>
      </c>
      <c r="M15" s="215">
        <v>7</v>
      </c>
      <c r="N15" s="213">
        <v>75.38440665995132</v>
      </c>
      <c r="O15" s="252">
        <v>18.2</v>
      </c>
      <c r="P15" s="215">
        <v>11</v>
      </c>
      <c r="Q15" s="213">
        <v>6.0672</v>
      </c>
      <c r="R15" s="252">
        <v>24.210784915858</v>
      </c>
      <c r="S15" s="215">
        <v>6</v>
      </c>
      <c r="T15" s="213">
        <v>4.0634</v>
      </c>
      <c r="U15" s="252">
        <v>6.102305663629011</v>
      </c>
      <c r="V15" s="216">
        <v>11</v>
      </c>
      <c r="W15" s="232">
        <v>9.43</v>
      </c>
      <c r="X15" s="214">
        <v>17.5</v>
      </c>
      <c r="Y15" s="216">
        <v>3</v>
      </c>
      <c r="Z15" s="59">
        <v>26780</v>
      </c>
      <c r="AA15" s="60">
        <v>9.2</v>
      </c>
      <c r="AB15" s="59">
        <f t="shared" si="0"/>
        <v>3</v>
      </c>
      <c r="AC15" s="59">
        <v>15835</v>
      </c>
      <c r="AD15" s="60">
        <v>11.6</v>
      </c>
      <c r="AE15" s="59">
        <f t="shared" si="1"/>
        <v>4</v>
      </c>
      <c r="AF15" s="54">
        <v>17</v>
      </c>
      <c r="AG15" s="54">
        <v>3</v>
      </c>
    </row>
    <row r="16" spans="1:33" s="303" customFormat="1" ht="37.5" customHeight="1">
      <c r="A16" s="306" t="s">
        <v>190</v>
      </c>
      <c r="B16" s="262">
        <v>6.406488824666465</v>
      </c>
      <c r="C16" s="263">
        <v>3.798845756109337</v>
      </c>
      <c r="D16" s="264">
        <v>10</v>
      </c>
      <c r="E16" s="212">
        <v>23.1</v>
      </c>
      <c r="F16" s="215">
        <v>2</v>
      </c>
      <c r="G16" s="213">
        <v>36.25785</v>
      </c>
      <c r="H16" s="212">
        <v>-0.82</v>
      </c>
      <c r="I16" s="307">
        <v>13</v>
      </c>
      <c r="J16" s="212">
        <v>21</v>
      </c>
      <c r="K16" s="215">
        <v>4</v>
      </c>
      <c r="L16" s="212">
        <v>71</v>
      </c>
      <c r="M16" s="215">
        <v>1</v>
      </c>
      <c r="N16" s="213">
        <v>161.12539686017493</v>
      </c>
      <c r="O16" s="252">
        <v>21.3</v>
      </c>
      <c r="P16" s="215">
        <v>4</v>
      </c>
      <c r="Q16" s="213">
        <v>5.9781</v>
      </c>
      <c r="R16" s="252">
        <v>9.22095954982278</v>
      </c>
      <c r="S16" s="215">
        <v>13</v>
      </c>
      <c r="T16" s="213">
        <v>5.6908</v>
      </c>
      <c r="U16" s="252">
        <v>17.870753935376953</v>
      </c>
      <c r="V16" s="216">
        <v>6</v>
      </c>
      <c r="W16" s="232">
        <v>113.12</v>
      </c>
      <c r="X16" s="214">
        <v>13.4</v>
      </c>
      <c r="Y16" s="216">
        <v>7</v>
      </c>
      <c r="Z16" s="59" t="s">
        <v>21</v>
      </c>
      <c r="AA16" s="59" t="s">
        <v>21</v>
      </c>
      <c r="AB16" s="59" t="s">
        <v>21</v>
      </c>
      <c r="AC16" s="59" t="s">
        <v>21</v>
      </c>
      <c r="AD16" s="59" t="s">
        <v>21</v>
      </c>
      <c r="AE16" s="59" t="s">
        <v>21</v>
      </c>
      <c r="AF16" s="54">
        <v>4</v>
      </c>
      <c r="AG16" s="54">
        <v>0</v>
      </c>
    </row>
    <row r="17" spans="1:33" s="303" customFormat="1" ht="37.5" customHeight="1">
      <c r="A17" s="306" t="s">
        <v>191</v>
      </c>
      <c r="B17" s="262">
        <v>0.6760822278359265</v>
      </c>
      <c r="C17" s="263">
        <v>-1.3044867461671772</v>
      </c>
      <c r="D17" s="264">
        <v>12</v>
      </c>
      <c r="E17" s="212">
        <v>7.2</v>
      </c>
      <c r="F17" s="215">
        <v>10</v>
      </c>
      <c r="G17" s="213">
        <v>20.30588</v>
      </c>
      <c r="H17" s="212">
        <v>30.78</v>
      </c>
      <c r="I17" s="307">
        <v>7</v>
      </c>
      <c r="J17" s="212">
        <v>21</v>
      </c>
      <c r="K17" s="215">
        <v>4</v>
      </c>
      <c r="L17" s="212">
        <v>13</v>
      </c>
      <c r="M17" s="215">
        <v>9</v>
      </c>
      <c r="N17" s="213">
        <v>34.97354038649397</v>
      </c>
      <c r="O17" s="252">
        <v>22</v>
      </c>
      <c r="P17" s="215">
        <v>2</v>
      </c>
      <c r="Q17" s="213">
        <v>1.5309</v>
      </c>
      <c r="R17" s="252">
        <v>23.07259425998876</v>
      </c>
      <c r="S17" s="215">
        <v>7</v>
      </c>
      <c r="T17" s="213">
        <v>1.2447</v>
      </c>
      <c r="U17" s="252">
        <v>4.185151083954139</v>
      </c>
      <c r="V17" s="216">
        <v>13</v>
      </c>
      <c r="W17" s="232">
        <v>25.15</v>
      </c>
      <c r="X17" s="214">
        <v>18</v>
      </c>
      <c r="Y17" s="216">
        <v>2</v>
      </c>
      <c r="Z17" s="59" t="s">
        <v>21</v>
      </c>
      <c r="AA17" s="59" t="s">
        <v>21</v>
      </c>
      <c r="AB17" s="59" t="s">
        <v>21</v>
      </c>
      <c r="AC17" s="59" t="s">
        <v>21</v>
      </c>
      <c r="AD17" s="59" t="s">
        <v>21</v>
      </c>
      <c r="AE17" s="59" t="s">
        <v>21</v>
      </c>
      <c r="AF17" s="54">
        <v>8</v>
      </c>
      <c r="AG17" s="54">
        <v>0</v>
      </c>
    </row>
    <row r="18" spans="1:33" s="303" customFormat="1" ht="37.5" customHeight="1">
      <c r="A18" s="306" t="s">
        <v>86</v>
      </c>
      <c r="B18" s="262">
        <v>17.681169068492686</v>
      </c>
      <c r="C18" s="263">
        <v>11.429685872661066</v>
      </c>
      <c r="D18" s="264">
        <v>1</v>
      </c>
      <c r="E18" s="212">
        <v>16.8</v>
      </c>
      <c r="F18" s="215">
        <v>3</v>
      </c>
      <c r="G18" s="213">
        <v>3.94984</v>
      </c>
      <c r="H18" s="212">
        <v>64.52</v>
      </c>
      <c r="I18" s="307">
        <v>1</v>
      </c>
      <c r="J18" s="212">
        <v>15.5</v>
      </c>
      <c r="K18" s="215">
        <v>11</v>
      </c>
      <c r="L18" s="212">
        <v>12</v>
      </c>
      <c r="M18" s="215">
        <v>10</v>
      </c>
      <c r="N18" s="213">
        <v>15.289124173732148</v>
      </c>
      <c r="O18" s="252">
        <v>21.2</v>
      </c>
      <c r="P18" s="215">
        <v>5</v>
      </c>
      <c r="Q18" s="213">
        <v>1.0312</v>
      </c>
      <c r="R18" s="252">
        <v>18.89772858295862</v>
      </c>
      <c r="S18" s="215">
        <v>9</v>
      </c>
      <c r="T18" s="213">
        <v>0.7561</v>
      </c>
      <c r="U18" s="252">
        <v>48.34216205611145</v>
      </c>
      <c r="V18" s="216">
        <v>2</v>
      </c>
      <c r="W18" s="232">
        <v>4.2</v>
      </c>
      <c r="X18" s="214">
        <v>3.7</v>
      </c>
      <c r="Y18" s="216">
        <v>13</v>
      </c>
      <c r="Z18" s="59">
        <v>30215</v>
      </c>
      <c r="AA18" s="60">
        <v>8.9</v>
      </c>
      <c r="AB18" s="59">
        <f>RANK(AA18,$AA$7:$AA$18,0)</f>
        <v>7</v>
      </c>
      <c r="AC18" s="59">
        <v>22429</v>
      </c>
      <c r="AD18" s="60">
        <v>11.5</v>
      </c>
      <c r="AE18" s="59">
        <f>RANK(AD18,$AD$9:$AD$18,0)</f>
        <v>6</v>
      </c>
      <c r="AF18" s="54">
        <v>2</v>
      </c>
      <c r="AG18" s="54">
        <v>1</v>
      </c>
    </row>
    <row r="19" spans="1:33" s="303" customFormat="1" ht="37.5" customHeight="1">
      <c r="A19" s="306" t="s">
        <v>310</v>
      </c>
      <c r="B19" s="212" t="s">
        <v>21</v>
      </c>
      <c r="C19" s="212" t="s">
        <v>21</v>
      </c>
      <c r="D19" s="212" t="s">
        <v>21</v>
      </c>
      <c r="E19" s="212">
        <v>44.3</v>
      </c>
      <c r="F19" s="215">
        <v>1</v>
      </c>
      <c r="G19" s="213">
        <v>21.25875</v>
      </c>
      <c r="H19" s="212">
        <v>36.13</v>
      </c>
      <c r="I19" s="307">
        <v>4</v>
      </c>
      <c r="J19" s="212">
        <v>23.5</v>
      </c>
      <c r="K19" s="215">
        <v>2</v>
      </c>
      <c r="L19" s="212">
        <v>38.7</v>
      </c>
      <c r="M19" s="215">
        <v>4</v>
      </c>
      <c r="N19" s="213">
        <v>25.74987508800487</v>
      </c>
      <c r="O19" s="252">
        <v>26.4</v>
      </c>
      <c r="P19" s="215">
        <v>1</v>
      </c>
      <c r="Q19" s="213">
        <v>4.0359</v>
      </c>
      <c r="R19" s="252">
        <v>41.13018848130923</v>
      </c>
      <c r="S19" s="215">
        <v>4</v>
      </c>
      <c r="T19" s="213">
        <v>3.6215</v>
      </c>
      <c r="U19" s="252">
        <v>45.18521488133419</v>
      </c>
      <c r="V19" s="216">
        <v>3</v>
      </c>
      <c r="W19" s="232">
        <v>67.61</v>
      </c>
      <c r="X19" s="214">
        <v>19.1</v>
      </c>
      <c r="Y19" s="216">
        <v>1</v>
      </c>
      <c r="Z19" s="59" t="s">
        <v>21</v>
      </c>
      <c r="AA19" s="59" t="s">
        <v>21</v>
      </c>
      <c r="AB19" s="59" t="s">
        <v>21</v>
      </c>
      <c r="AC19" s="59" t="s">
        <v>21</v>
      </c>
      <c r="AD19" s="59" t="s">
        <v>21</v>
      </c>
      <c r="AE19" s="59" t="s">
        <v>21</v>
      </c>
      <c r="AF19" s="54">
        <v>32</v>
      </c>
      <c r="AG19" s="54">
        <v>10</v>
      </c>
    </row>
    <row r="20" spans="1:25" ht="32.25" customHeight="1">
      <c r="A20" s="341" t="s">
        <v>356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08"/>
      <c r="X20" s="308"/>
      <c r="Y20" s="308"/>
    </row>
    <row r="21" spans="10:13" ht="15.75">
      <c r="J21" s="290"/>
      <c r="K21" s="290"/>
      <c r="L21" s="290"/>
      <c r="M21" s="290"/>
    </row>
    <row r="22" spans="10:13" ht="15.75">
      <c r="J22" s="290"/>
      <c r="K22" s="290"/>
      <c r="L22" s="290"/>
      <c r="M22" s="290"/>
    </row>
    <row r="23" spans="10:13" ht="15.75">
      <c r="J23" s="290"/>
      <c r="K23" s="290"/>
      <c r="L23" s="290"/>
      <c r="M23" s="290"/>
    </row>
    <row r="24" spans="10:13" ht="15.75">
      <c r="J24" s="290"/>
      <c r="K24" s="290"/>
      <c r="L24" s="290"/>
      <c r="M24" s="290"/>
    </row>
    <row r="25" spans="10:13" ht="15.75">
      <c r="J25" s="290"/>
      <c r="K25" s="290"/>
      <c r="L25" s="290"/>
      <c r="M25" s="290"/>
    </row>
    <row r="26" spans="10:13" ht="15.75">
      <c r="J26" s="290"/>
      <c r="K26" s="290"/>
      <c r="L26" s="290"/>
      <c r="M26" s="290"/>
    </row>
    <row r="27" spans="10:13" ht="15.75">
      <c r="J27" s="290"/>
      <c r="K27" s="290"/>
      <c r="L27" s="290"/>
      <c r="M27" s="290"/>
    </row>
    <row r="28" spans="10:13" ht="15.75">
      <c r="J28" s="290"/>
      <c r="K28" s="290"/>
      <c r="L28" s="290"/>
      <c r="M28" s="290"/>
    </row>
    <row r="29" spans="10:13" ht="15.75">
      <c r="J29" s="290"/>
      <c r="K29" s="290"/>
      <c r="L29" s="290"/>
      <c r="M29" s="290"/>
    </row>
    <row r="30" spans="10:13" ht="15.75">
      <c r="J30" s="290"/>
      <c r="K30" s="290"/>
      <c r="L30" s="290"/>
      <c r="M30" s="290"/>
    </row>
    <row r="31" spans="10:13" ht="15.75">
      <c r="J31" s="290"/>
      <c r="K31" s="290"/>
      <c r="L31" s="290"/>
      <c r="M31" s="290"/>
    </row>
    <row r="32" spans="10:13" ht="15.75">
      <c r="J32" s="290"/>
      <c r="K32" s="290"/>
      <c r="L32" s="290"/>
      <c r="M32" s="290"/>
    </row>
    <row r="33" spans="10:13" ht="15.75">
      <c r="J33" s="290"/>
      <c r="K33" s="290"/>
      <c r="L33" s="290"/>
      <c r="M33" s="290"/>
    </row>
    <row r="34" spans="10:13" ht="15.75">
      <c r="J34" s="290"/>
      <c r="K34" s="290"/>
      <c r="L34" s="290"/>
      <c r="M34" s="290"/>
    </row>
    <row r="35" spans="10:13" ht="15.75">
      <c r="J35" s="290"/>
      <c r="K35" s="290"/>
      <c r="L35" s="290"/>
      <c r="M35" s="290"/>
    </row>
    <row r="36" spans="10:13" ht="15.75">
      <c r="J36" s="290"/>
      <c r="K36" s="290"/>
      <c r="L36" s="290"/>
      <c r="M36" s="290"/>
    </row>
    <row r="37" spans="10:13" ht="15.75">
      <c r="J37" s="290"/>
      <c r="K37" s="290"/>
      <c r="L37" s="290"/>
      <c r="M37" s="290"/>
    </row>
    <row r="38" spans="10:13" ht="15.75">
      <c r="J38" s="290"/>
      <c r="K38" s="290"/>
      <c r="L38" s="290"/>
      <c r="M38" s="290"/>
    </row>
    <row r="39" spans="10:13" ht="15.75">
      <c r="J39" s="290"/>
      <c r="K39" s="290"/>
      <c r="L39" s="290"/>
      <c r="M39" s="290"/>
    </row>
    <row r="40" spans="10:13" ht="15.75">
      <c r="J40" s="290"/>
      <c r="K40" s="290"/>
      <c r="L40" s="290"/>
      <c r="M40" s="290"/>
    </row>
    <row r="41" spans="10:13" ht="15.75">
      <c r="J41" s="290"/>
      <c r="K41" s="290"/>
      <c r="L41" s="290"/>
      <c r="M41" s="290"/>
    </row>
    <row r="42" spans="10:13" ht="15.75">
      <c r="J42" s="290"/>
      <c r="K42" s="290"/>
      <c r="L42" s="290"/>
      <c r="M42" s="290"/>
    </row>
    <row r="43" spans="10:13" ht="15.75">
      <c r="J43" s="290"/>
      <c r="K43" s="290"/>
      <c r="L43" s="290"/>
      <c r="M43" s="290"/>
    </row>
    <row r="44" spans="10:13" ht="15.75">
      <c r="J44" s="290"/>
      <c r="K44" s="290"/>
      <c r="L44" s="290"/>
      <c r="M44" s="290"/>
    </row>
    <row r="45" spans="10:13" ht="15.75">
      <c r="J45" s="290"/>
      <c r="K45" s="290"/>
      <c r="L45" s="290"/>
      <c r="M45" s="290"/>
    </row>
  </sheetData>
  <sheetProtection/>
  <mergeCells count="16">
    <mergeCell ref="W3:Y4"/>
    <mergeCell ref="A3:A4"/>
    <mergeCell ref="AC3:AE4"/>
    <mergeCell ref="T3:V4"/>
    <mergeCell ref="B3:D4"/>
    <mergeCell ref="A2:AG2"/>
    <mergeCell ref="AF3:AG4"/>
    <mergeCell ref="L4:M4"/>
    <mergeCell ref="Z3:AB4"/>
    <mergeCell ref="A20:V20"/>
    <mergeCell ref="E3:F4"/>
    <mergeCell ref="N3:P4"/>
    <mergeCell ref="G3:I4"/>
    <mergeCell ref="J3:K4"/>
    <mergeCell ref="L3:M3"/>
    <mergeCell ref="Q3:S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7" sqref="I7"/>
    </sheetView>
  </sheetViews>
  <sheetFormatPr defaultColWidth="8.00390625" defaultRowHeight="14.25"/>
  <cols>
    <col min="1" max="1" width="26.75390625" style="70" customWidth="1"/>
    <col min="2" max="2" width="16.00390625" style="72" customWidth="1"/>
    <col min="3" max="3" width="14.75390625" style="72" customWidth="1"/>
    <col min="4" max="4" width="16.50390625" style="73" customWidth="1"/>
    <col min="5" max="15" width="9.00390625" style="70" customWidth="1"/>
    <col min="16" max="111" width="8.00390625" style="70" customWidth="1"/>
    <col min="112" max="133" width="9.00390625" style="70" customWidth="1"/>
    <col min="134" max="16384" width="8.00390625" style="70" customWidth="1"/>
  </cols>
  <sheetData>
    <row r="1" spans="1:4" ht="31.5" customHeight="1">
      <c r="A1" s="312" t="s">
        <v>358</v>
      </c>
      <c r="B1" s="312"/>
      <c r="C1" s="312"/>
      <c r="D1" s="312"/>
    </row>
    <row r="2" spans="1:4" ht="17.25" customHeight="1">
      <c r="A2" s="47"/>
      <c r="B2" s="47"/>
      <c r="C2" s="47"/>
      <c r="D2" s="55"/>
    </row>
    <row r="3" spans="1:4" s="3" customFormat="1" ht="36" customHeight="1">
      <c r="A3" s="48" t="s">
        <v>205</v>
      </c>
      <c r="B3" s="49" t="s">
        <v>13</v>
      </c>
      <c r="C3" s="50" t="s">
        <v>14</v>
      </c>
      <c r="D3" s="71" t="s">
        <v>261</v>
      </c>
    </row>
    <row r="4" spans="1:5" s="3" customFormat="1" ht="22.5" customHeight="1">
      <c r="A4" s="253" t="s">
        <v>209</v>
      </c>
      <c r="B4" s="51" t="s">
        <v>15</v>
      </c>
      <c r="C4" s="53">
        <v>3081.3217</v>
      </c>
      <c r="D4" s="56">
        <v>8.6</v>
      </c>
      <c r="E4" s="58"/>
    </row>
    <row r="5" spans="1:5" s="3" customFormat="1" ht="22.5" customHeight="1">
      <c r="A5" s="253" t="s">
        <v>16</v>
      </c>
      <c r="B5" s="51" t="s">
        <v>15</v>
      </c>
      <c r="C5" s="53">
        <v>273.6311490532507</v>
      </c>
      <c r="D5" s="56">
        <v>8.9</v>
      </c>
      <c r="E5" s="58"/>
    </row>
    <row r="6" spans="1:5" s="3" customFormat="1" ht="22.5" customHeight="1">
      <c r="A6" s="253" t="s">
        <v>17</v>
      </c>
      <c r="B6" s="51" t="s">
        <v>15</v>
      </c>
      <c r="C6" s="53">
        <v>1261.0518170485943</v>
      </c>
      <c r="D6" s="56">
        <v>7.8</v>
      </c>
      <c r="E6" s="58"/>
    </row>
    <row r="7" spans="1:5" s="3" customFormat="1" ht="22.5" customHeight="1">
      <c r="A7" s="253" t="s">
        <v>18</v>
      </c>
      <c r="B7" s="51" t="s">
        <v>15</v>
      </c>
      <c r="C7" s="53">
        <v>1546.6387338981551</v>
      </c>
      <c r="D7" s="56">
        <v>9.2</v>
      </c>
      <c r="E7" s="58"/>
    </row>
    <row r="8" spans="1:5" s="3" customFormat="1" ht="22.5" customHeight="1">
      <c r="A8" s="254" t="s">
        <v>20</v>
      </c>
      <c r="B8" s="51" t="s">
        <v>15</v>
      </c>
      <c r="C8" s="53" t="s">
        <v>21</v>
      </c>
      <c r="D8" s="56">
        <v>6.9</v>
      </c>
      <c r="E8" s="58"/>
    </row>
    <row r="9" spans="1:5" s="3" customFormat="1" ht="31.5" customHeight="1">
      <c r="A9" s="309" t="s">
        <v>357</v>
      </c>
      <c r="B9" s="51" t="s">
        <v>15</v>
      </c>
      <c r="C9" s="53">
        <v>204.5534</v>
      </c>
      <c r="D9" s="56">
        <v>20.8</v>
      </c>
      <c r="E9" s="58"/>
    </row>
    <row r="10" spans="1:5" s="3" customFormat="1" ht="22.5" customHeight="1">
      <c r="A10" s="52" t="s">
        <v>22</v>
      </c>
      <c r="B10" s="51" t="s">
        <v>15</v>
      </c>
      <c r="C10" s="53" t="s">
        <v>21</v>
      </c>
      <c r="D10" s="255">
        <v>16.8</v>
      </c>
      <c r="E10" s="58"/>
    </row>
    <row r="11" spans="1:5" s="3" customFormat="1" ht="22.5" customHeight="1">
      <c r="A11" s="52" t="s">
        <v>249</v>
      </c>
      <c r="B11" s="51" t="s">
        <v>15</v>
      </c>
      <c r="C11" s="53" t="s">
        <v>21</v>
      </c>
      <c r="D11" s="56">
        <v>26.9</v>
      </c>
      <c r="E11" s="58"/>
    </row>
    <row r="12" spans="1:5" s="3" customFormat="1" ht="22.5" customHeight="1">
      <c r="A12" s="52" t="s">
        <v>247</v>
      </c>
      <c r="B12" s="51" t="s">
        <v>15</v>
      </c>
      <c r="C12" s="53">
        <v>168.5825</v>
      </c>
      <c r="D12" s="56">
        <v>8.24</v>
      </c>
      <c r="E12" s="58"/>
    </row>
    <row r="13" spans="1:5" s="3" customFormat="1" ht="22.5" customHeight="1">
      <c r="A13" s="52" t="s">
        <v>23</v>
      </c>
      <c r="B13" s="51" t="s">
        <v>24</v>
      </c>
      <c r="C13" s="53">
        <v>411.1839</v>
      </c>
      <c r="D13" s="256">
        <v>1.37</v>
      </c>
      <c r="E13" s="58"/>
    </row>
    <row r="14" spans="1:5" s="3" customFormat="1" ht="22.5" customHeight="1">
      <c r="A14" s="52" t="s">
        <v>25</v>
      </c>
      <c r="B14" s="51" t="s">
        <v>15</v>
      </c>
      <c r="C14" s="53">
        <v>243.5216</v>
      </c>
      <c r="D14" s="56">
        <v>1.11</v>
      </c>
      <c r="E14" s="58"/>
    </row>
    <row r="15" spans="1:5" s="3" customFormat="1" ht="22.5" customHeight="1">
      <c r="A15" s="257" t="s">
        <v>26</v>
      </c>
      <c r="B15" s="51" t="s">
        <v>15</v>
      </c>
      <c r="C15" s="53">
        <v>1299.4682398460898</v>
      </c>
      <c r="D15" s="56">
        <v>19.7</v>
      </c>
      <c r="E15" s="58"/>
    </row>
    <row r="16" spans="1:5" s="3" customFormat="1" ht="22.5" customHeight="1">
      <c r="A16" s="52" t="s">
        <v>27</v>
      </c>
      <c r="B16" s="51" t="s">
        <v>15</v>
      </c>
      <c r="C16" s="53">
        <v>469.235424</v>
      </c>
      <c r="D16" s="56">
        <v>50.3</v>
      </c>
      <c r="E16" s="58"/>
    </row>
    <row r="17" spans="1:5" s="3" customFormat="1" ht="22.5" customHeight="1">
      <c r="A17" s="52" t="s">
        <v>28</v>
      </c>
      <c r="B17" s="51" t="s">
        <v>15</v>
      </c>
      <c r="C17" s="53">
        <v>237.007075</v>
      </c>
      <c r="D17" s="56">
        <v>68.3</v>
      </c>
      <c r="E17" s="58"/>
    </row>
    <row r="18" spans="1:5" s="3" customFormat="1" ht="22.5" customHeight="1">
      <c r="A18" s="52" t="s">
        <v>29</v>
      </c>
      <c r="B18" s="51" t="s">
        <v>15</v>
      </c>
      <c r="C18" s="53">
        <v>232.228349</v>
      </c>
      <c r="D18" s="56">
        <v>35.5</v>
      </c>
      <c r="E18" s="58"/>
    </row>
    <row r="19" spans="1:5" s="3" customFormat="1" ht="22.5" customHeight="1">
      <c r="A19" s="310" t="s">
        <v>359</v>
      </c>
      <c r="B19" s="51" t="s">
        <v>15</v>
      </c>
      <c r="C19" s="53">
        <v>786.87945</v>
      </c>
      <c r="D19" s="56">
        <v>26.8</v>
      </c>
      <c r="E19" s="58"/>
    </row>
    <row r="20" spans="1:5" s="3" customFormat="1" ht="22.5" customHeight="1">
      <c r="A20" s="265" t="s">
        <v>337</v>
      </c>
      <c r="B20" s="51" t="s">
        <v>311</v>
      </c>
      <c r="C20" s="258">
        <v>3541</v>
      </c>
      <c r="D20" s="56">
        <v>29</v>
      </c>
      <c r="E20" s="58"/>
    </row>
    <row r="21" spans="1:5" s="3" customFormat="1" ht="22.5" customHeight="1">
      <c r="A21" s="254" t="s">
        <v>335</v>
      </c>
      <c r="B21" s="51" t="s">
        <v>15</v>
      </c>
      <c r="C21" s="53">
        <v>124.6323</v>
      </c>
      <c r="D21" s="56">
        <v>24.7</v>
      </c>
      <c r="E21" s="58"/>
    </row>
    <row r="22" spans="1:5" s="3" customFormat="1" ht="22.5" customHeight="1">
      <c r="A22" s="254" t="s">
        <v>336</v>
      </c>
      <c r="B22" s="51" t="s">
        <v>15</v>
      </c>
      <c r="C22" s="53">
        <v>76.794</v>
      </c>
      <c r="D22" s="56">
        <v>18</v>
      </c>
      <c r="E22" s="58"/>
    </row>
    <row r="23" spans="1:5" s="3" customFormat="1" ht="22.5" customHeight="1">
      <c r="A23" s="254" t="s">
        <v>197</v>
      </c>
      <c r="B23" s="51" t="s">
        <v>15</v>
      </c>
      <c r="C23" s="53">
        <v>391.0821</v>
      </c>
      <c r="D23" s="56">
        <v>3.9</v>
      </c>
      <c r="E23" s="58"/>
    </row>
    <row r="24" spans="1:5" s="3" customFormat="1" ht="22.5" customHeight="1">
      <c r="A24" s="52" t="s">
        <v>30</v>
      </c>
      <c r="B24" s="51" t="s">
        <v>15</v>
      </c>
      <c r="C24" s="53">
        <v>3247.2039654399</v>
      </c>
      <c r="D24" s="56">
        <v>6.296349160927576</v>
      </c>
      <c r="E24" s="58"/>
    </row>
    <row r="25" spans="1:5" s="3" customFormat="1" ht="22.5" customHeight="1">
      <c r="A25" s="52" t="s">
        <v>208</v>
      </c>
      <c r="B25" s="51" t="s">
        <v>15</v>
      </c>
      <c r="C25" s="53">
        <v>2150.7934690366</v>
      </c>
      <c r="D25" s="56">
        <v>12.4</v>
      </c>
      <c r="E25" s="58"/>
    </row>
    <row r="26" spans="1:5" s="3" customFormat="1" ht="22.5" customHeight="1">
      <c r="A26" s="52" t="s">
        <v>31</v>
      </c>
      <c r="B26" s="51" t="s">
        <v>15</v>
      </c>
      <c r="C26" s="53">
        <v>2792.025956815</v>
      </c>
      <c r="D26" s="56">
        <v>18.3</v>
      </c>
      <c r="E26" s="58"/>
    </row>
    <row r="27" spans="1:5" s="3" customFormat="1" ht="22.5" customHeight="1">
      <c r="A27" s="52" t="s">
        <v>32</v>
      </c>
      <c r="B27" s="51" t="s">
        <v>5</v>
      </c>
      <c r="C27" s="259" t="s">
        <v>21</v>
      </c>
      <c r="D27" s="260">
        <v>99.92659322</v>
      </c>
      <c r="E27" s="58"/>
    </row>
    <row r="28" spans="1:5" s="3" customFormat="1" ht="22.5" customHeight="1">
      <c r="A28" s="52" t="s">
        <v>312</v>
      </c>
      <c r="B28" s="51" t="s">
        <v>34</v>
      </c>
      <c r="C28" s="261">
        <v>23139</v>
      </c>
      <c r="D28" s="260">
        <v>10.1</v>
      </c>
      <c r="E28" s="58"/>
    </row>
    <row r="29" spans="1:5" s="3" customFormat="1" ht="22.5" customHeight="1">
      <c r="A29" s="257" t="s">
        <v>33</v>
      </c>
      <c r="B29" s="51" t="s">
        <v>34</v>
      </c>
      <c r="C29" s="258">
        <v>29047</v>
      </c>
      <c r="D29" s="56">
        <v>9</v>
      </c>
      <c r="E29" s="58"/>
    </row>
    <row r="30" spans="1:5" s="3" customFormat="1" ht="22.5" customHeight="1">
      <c r="A30" s="257" t="s">
        <v>35</v>
      </c>
      <c r="B30" s="51" t="s">
        <v>34</v>
      </c>
      <c r="C30" s="258">
        <v>15613</v>
      </c>
      <c r="D30" s="56">
        <v>11.6</v>
      </c>
      <c r="E30" s="58"/>
    </row>
    <row r="31" spans="1:5" s="3" customFormat="1" ht="22.5" customHeight="1">
      <c r="A31" s="254" t="s">
        <v>19</v>
      </c>
      <c r="B31" s="51" t="s">
        <v>206</v>
      </c>
      <c r="C31" s="53">
        <v>131.232277</v>
      </c>
      <c r="D31" s="56">
        <v>11.3</v>
      </c>
      <c r="E31" s="58"/>
    </row>
    <row r="32" spans="1:5" s="3" customFormat="1" ht="22.5" customHeight="1">
      <c r="A32" s="254" t="s">
        <v>207</v>
      </c>
      <c r="B32" s="51" t="s">
        <v>206</v>
      </c>
      <c r="C32" s="53">
        <v>68.627934</v>
      </c>
      <c r="D32" s="56">
        <v>10.92</v>
      </c>
      <c r="E32" s="5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29.00390625" style="46" customWidth="1"/>
    <col min="2" max="2" width="15.875" style="46" customWidth="1"/>
    <col min="3" max="3" width="12.875" style="46" customWidth="1"/>
    <col min="4" max="16384" width="8.875" style="46" customWidth="1"/>
  </cols>
  <sheetData>
    <row r="1" spans="1:3" ht="19.5">
      <c r="A1" s="313" t="s">
        <v>215</v>
      </c>
      <c r="B1" s="313"/>
      <c r="C1" s="313"/>
    </row>
    <row r="2" spans="1:2" ht="15.75">
      <c r="A2" s="65"/>
      <c r="B2" s="65"/>
    </row>
    <row r="3" spans="1:4" ht="24" customHeight="1">
      <c r="A3" s="222" t="s">
        <v>262</v>
      </c>
      <c r="B3" s="223" t="s">
        <v>297</v>
      </c>
      <c r="C3" s="224" t="s">
        <v>244</v>
      </c>
      <c r="D3" s="65"/>
    </row>
    <row r="4" spans="1:4" ht="24" customHeight="1">
      <c r="A4" s="193" t="s">
        <v>248</v>
      </c>
      <c r="B4" s="225">
        <f>'[7]1-3季度'!$D113/10000</f>
        <v>3081.3217</v>
      </c>
      <c r="C4" s="228">
        <f>'[7]1-3季度'!$L$113</f>
        <v>8.6</v>
      </c>
      <c r="D4" s="65"/>
    </row>
    <row r="5" spans="1:4" ht="24" customHeight="1">
      <c r="A5" s="66" t="s">
        <v>217</v>
      </c>
      <c r="B5" s="227">
        <f>'[7]1-3季度'!$D$161/10000</f>
        <v>273.6311490532507</v>
      </c>
      <c r="C5" s="226">
        <f>'[7]1-3季度'!$L$161</f>
        <v>8.9</v>
      </c>
      <c r="D5" s="65"/>
    </row>
    <row r="6" spans="1:4" ht="24" customHeight="1">
      <c r="A6" s="217" t="s">
        <v>303</v>
      </c>
      <c r="B6" s="227">
        <f>'[7]1-3季度'!$D$114/10000</f>
        <v>285.3993237518414</v>
      </c>
      <c r="C6" s="226">
        <f>'[7]1-3季度'!$L$114</f>
        <v>8.8</v>
      </c>
      <c r="D6" s="65"/>
    </row>
    <row r="7" spans="1:4" ht="24" customHeight="1">
      <c r="A7" s="66" t="s">
        <v>218</v>
      </c>
      <c r="B7" s="227">
        <f>'[7]1-3季度'!$D$162/10000</f>
        <v>1261.0518170485943</v>
      </c>
      <c r="C7" s="226">
        <f>'[7]1-3季度'!$L$162</f>
        <v>7.8</v>
      </c>
      <c r="D7" s="65"/>
    </row>
    <row r="8" spans="1:4" ht="24" customHeight="1">
      <c r="A8" s="217" t="s">
        <v>219</v>
      </c>
      <c r="B8" s="227">
        <f>'[7]1-3季度'!$D$116/10000</f>
        <v>1061.706355694575</v>
      </c>
      <c r="C8" s="226">
        <f>'[7]1-3季度'!$L$116</f>
        <v>7.8</v>
      </c>
      <c r="D8" s="65"/>
    </row>
    <row r="9" spans="1:4" ht="24" customHeight="1">
      <c r="A9" s="66" t="s">
        <v>220</v>
      </c>
      <c r="B9" s="227">
        <f>'[7]1-3季度'!$D$122/10000</f>
        <v>200.13747897455187</v>
      </c>
      <c r="C9" s="226">
        <f>'[7]1-3季度'!$L$122</f>
        <v>7.5</v>
      </c>
      <c r="D9" s="65"/>
    </row>
    <row r="10" spans="1:4" ht="24" customHeight="1">
      <c r="A10" s="66" t="s">
        <v>221</v>
      </c>
      <c r="B10" s="227">
        <f>'[7]1-3季度'!$D$163/10000</f>
        <v>1546.6387338981551</v>
      </c>
      <c r="C10" s="226">
        <f>'[7]1-3季度'!$L$163</f>
        <v>9.2</v>
      </c>
      <c r="D10" s="65"/>
    </row>
    <row r="11" spans="1:4" ht="24" customHeight="1">
      <c r="A11" s="66" t="s">
        <v>222</v>
      </c>
      <c r="B11" s="227">
        <f>'[7]1-3季度'!$D$123/10000</f>
        <v>262.9145123738757</v>
      </c>
      <c r="C11" s="226">
        <f>'[7]1-3季度'!$L$123</f>
        <v>11</v>
      </c>
      <c r="D11" s="65"/>
    </row>
    <row r="12" spans="1:4" ht="24" customHeight="1">
      <c r="A12" s="66" t="s">
        <v>223</v>
      </c>
      <c r="B12" s="227">
        <f>'[7]1-3季度'!$D$126/10000</f>
        <v>124.2369257984928</v>
      </c>
      <c r="C12" s="226">
        <f>'[7]1-3季度'!$L$126</f>
        <v>11.4</v>
      </c>
      <c r="D12" s="65"/>
    </row>
    <row r="13" spans="1:4" ht="24" customHeight="1">
      <c r="A13" s="66" t="s">
        <v>224</v>
      </c>
      <c r="B13" s="227">
        <f>'[7]1-3季度'!$D$135/10000</f>
        <v>50.697572322685176</v>
      </c>
      <c r="C13" s="226">
        <f>'[7]1-3季度'!$L$135</f>
        <v>15.3</v>
      </c>
      <c r="D13" s="65"/>
    </row>
    <row r="14" spans="1:4" ht="24" customHeight="1">
      <c r="A14" s="66" t="s">
        <v>225</v>
      </c>
      <c r="B14" s="227">
        <f>'[7]1-3季度'!$D$138/10000</f>
        <v>94.77549700262628</v>
      </c>
      <c r="C14" s="226">
        <f>'[7]1-3季度'!$L$138</f>
        <v>4.9</v>
      </c>
      <c r="D14" s="65"/>
    </row>
    <row r="15" spans="1:4" ht="24" customHeight="1">
      <c r="A15" s="66" t="s">
        <v>226</v>
      </c>
      <c r="B15" s="227">
        <f>'[7]1-3季度'!$D$143/10000</f>
        <v>213.22109575623512</v>
      </c>
      <c r="C15" s="226">
        <f>'[7]1-3季度'!$L$143</f>
        <v>4.5</v>
      </c>
      <c r="D15" s="65"/>
    </row>
    <row r="16" spans="1:4" ht="24" customHeight="1">
      <c r="A16" s="66" t="s">
        <v>227</v>
      </c>
      <c r="B16" s="227">
        <f>'[7]1-3季度'!$D$147/10000</f>
        <v>495.8826177262631</v>
      </c>
      <c r="C16" s="226">
        <f>'[7]1-3季度'!$L$147</f>
        <v>10.7</v>
      </c>
      <c r="D16" s="65"/>
    </row>
    <row r="17" spans="1:4" ht="24" customHeight="1">
      <c r="A17" s="66" t="s">
        <v>228</v>
      </c>
      <c r="B17" s="227">
        <f>'[7]1-3季度'!$D$156/10000</f>
        <v>292.35028025009734</v>
      </c>
      <c r="C17" s="226">
        <f>'[7]1-3季度'!$L$156</f>
        <v>8.3</v>
      </c>
      <c r="D17" s="6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28.875" style="46" customWidth="1"/>
    <col min="2" max="2" width="8.875" style="65" customWidth="1"/>
    <col min="3" max="3" width="8.375" style="46" customWidth="1"/>
    <col min="4" max="4" width="9.50390625" style="46" bestFit="1" customWidth="1"/>
    <col min="5" max="16384" width="8.875" style="46" customWidth="1"/>
  </cols>
  <sheetData>
    <row r="1" spans="1:4" ht="19.5">
      <c r="A1" s="314" t="s">
        <v>314</v>
      </c>
      <c r="B1" s="314"/>
      <c r="C1" s="314"/>
      <c r="D1" s="314"/>
    </row>
    <row r="3" spans="1:4" ht="24" customHeight="1">
      <c r="A3" s="222" t="s">
        <v>262</v>
      </c>
      <c r="B3" s="229" t="s">
        <v>315</v>
      </c>
      <c r="C3" s="229" t="s">
        <v>214</v>
      </c>
      <c r="D3" s="224" t="s">
        <v>316</v>
      </c>
    </row>
    <row r="4" spans="1:7" ht="24" customHeight="1">
      <c r="A4" s="193" t="s">
        <v>317</v>
      </c>
      <c r="B4" s="67" t="s">
        <v>318</v>
      </c>
      <c r="C4" s="248">
        <v>473.54</v>
      </c>
      <c r="D4" s="249">
        <v>10.6</v>
      </c>
      <c r="F4" s="62"/>
      <c r="G4" s="62"/>
    </row>
    <row r="5" spans="1:7" ht="24" customHeight="1">
      <c r="A5" s="217" t="s">
        <v>298</v>
      </c>
      <c r="B5" s="67" t="s">
        <v>318</v>
      </c>
      <c r="C5" s="248">
        <v>184.92</v>
      </c>
      <c r="D5" s="249">
        <v>2.5</v>
      </c>
      <c r="F5" s="62"/>
      <c r="G5" s="62"/>
    </row>
    <row r="6" spans="1:7" ht="24" customHeight="1">
      <c r="A6" s="217" t="s">
        <v>299</v>
      </c>
      <c r="B6" s="67" t="s">
        <v>318</v>
      </c>
      <c r="C6" s="248">
        <v>13.4</v>
      </c>
      <c r="D6" s="249">
        <v>8</v>
      </c>
      <c r="F6" s="62"/>
      <c r="G6" s="62"/>
    </row>
    <row r="7" spans="1:7" ht="24" customHeight="1">
      <c r="A7" s="217" t="s">
        <v>300</v>
      </c>
      <c r="B7" s="67" t="s">
        <v>318</v>
      </c>
      <c r="C7" s="248">
        <v>157.45</v>
      </c>
      <c r="D7" s="249">
        <v>22.7</v>
      </c>
      <c r="F7" s="62"/>
      <c r="G7" s="62"/>
    </row>
    <row r="8" spans="1:7" ht="24" customHeight="1">
      <c r="A8" s="217" t="s">
        <v>301</v>
      </c>
      <c r="B8" s="67" t="s">
        <v>318</v>
      </c>
      <c r="C8" s="248">
        <v>90.87</v>
      </c>
      <c r="D8" s="249">
        <v>5</v>
      </c>
      <c r="F8" s="62"/>
      <c r="G8" s="62"/>
    </row>
    <row r="9" spans="1:7" ht="24" customHeight="1">
      <c r="A9" s="217" t="s">
        <v>302</v>
      </c>
      <c r="B9" s="67" t="s">
        <v>318</v>
      </c>
      <c r="C9" s="248">
        <v>26.88</v>
      </c>
      <c r="D9" s="249">
        <v>7</v>
      </c>
      <c r="F9" s="62"/>
      <c r="G9" s="62"/>
    </row>
    <row r="10" spans="1:4" ht="24" customHeight="1">
      <c r="A10" s="193" t="s">
        <v>319</v>
      </c>
      <c r="B10" s="67"/>
      <c r="C10" s="250"/>
      <c r="D10" s="251"/>
    </row>
    <row r="11" spans="1:4" ht="24" customHeight="1">
      <c r="A11" s="217" t="s">
        <v>338</v>
      </c>
      <c r="B11" s="67" t="s">
        <v>320</v>
      </c>
      <c r="C11" s="218">
        <v>250.22</v>
      </c>
      <c r="D11" s="219">
        <v>-0.2</v>
      </c>
    </row>
    <row r="12" spans="1:4" ht="24" customHeight="1">
      <c r="A12" s="66" t="s">
        <v>321</v>
      </c>
      <c r="B12" s="67" t="s">
        <v>320</v>
      </c>
      <c r="C12" s="218">
        <v>99.26</v>
      </c>
      <c r="D12" s="219">
        <v>1.8</v>
      </c>
    </row>
    <row r="13" spans="1:4" ht="24" customHeight="1">
      <c r="A13" s="217" t="s">
        <v>322</v>
      </c>
      <c r="B13" s="67" t="s">
        <v>320</v>
      </c>
      <c r="C13" s="218">
        <v>178.89</v>
      </c>
      <c r="D13" s="219">
        <v>0.7</v>
      </c>
    </row>
    <row r="14" spans="1:4" ht="24" customHeight="1">
      <c r="A14" s="193" t="s">
        <v>323</v>
      </c>
      <c r="B14" s="67"/>
      <c r="C14" s="250"/>
      <c r="D14" s="251"/>
    </row>
    <row r="15" spans="1:4" ht="24" customHeight="1">
      <c r="A15" s="66" t="s">
        <v>338</v>
      </c>
      <c r="B15" s="67" t="s">
        <v>324</v>
      </c>
      <c r="C15" s="218">
        <v>97.06</v>
      </c>
      <c r="D15" s="219">
        <v>4.7</v>
      </c>
    </row>
    <row r="16" spans="1:4" ht="24" customHeight="1">
      <c r="A16" s="66" t="s">
        <v>321</v>
      </c>
      <c r="B16" s="67" t="s">
        <v>324</v>
      </c>
      <c r="C16" s="220">
        <v>217.17</v>
      </c>
      <c r="D16" s="219">
        <v>1.9</v>
      </c>
    </row>
    <row r="17" spans="1:4" ht="24" customHeight="1">
      <c r="A17" s="217" t="s">
        <v>322</v>
      </c>
      <c r="B17" s="67" t="s">
        <v>324</v>
      </c>
      <c r="C17" s="218">
        <v>19.96</v>
      </c>
      <c r="D17" s="219">
        <v>0.2</v>
      </c>
    </row>
    <row r="18" spans="1:4" ht="24" customHeight="1">
      <c r="A18" s="66" t="s">
        <v>325</v>
      </c>
      <c r="B18" s="67" t="s">
        <v>326</v>
      </c>
      <c r="C18" s="218">
        <v>1.6</v>
      </c>
      <c r="D18" s="219">
        <v>0.3</v>
      </c>
    </row>
    <row r="19" spans="1:4" ht="24" customHeight="1">
      <c r="A19" s="66" t="s">
        <v>327</v>
      </c>
      <c r="B19" s="67" t="s">
        <v>326</v>
      </c>
      <c r="C19" s="218">
        <v>46.04</v>
      </c>
      <c r="D19" s="219">
        <v>-0.8</v>
      </c>
    </row>
    <row r="20" spans="1:4" ht="24" customHeight="1">
      <c r="A20" s="66" t="s">
        <v>328</v>
      </c>
      <c r="B20" s="67" t="s">
        <v>329</v>
      </c>
      <c r="C20" s="220">
        <v>334.54</v>
      </c>
      <c r="D20" s="221">
        <v>29</v>
      </c>
    </row>
    <row r="21" spans="1:4" ht="24" customHeight="1">
      <c r="A21" s="66" t="s">
        <v>330</v>
      </c>
      <c r="B21" s="67" t="s">
        <v>329</v>
      </c>
      <c r="C21" s="218">
        <v>8.64</v>
      </c>
      <c r="D21" s="219">
        <v>-1.1</v>
      </c>
    </row>
    <row r="22" spans="1:4" ht="24" customHeight="1">
      <c r="A22" s="66" t="s">
        <v>331</v>
      </c>
      <c r="B22" s="67" t="s">
        <v>329</v>
      </c>
      <c r="C22" s="218">
        <v>37.17</v>
      </c>
      <c r="D22" s="219">
        <v>0.4</v>
      </c>
    </row>
    <row r="23" spans="1:4" ht="24" customHeight="1">
      <c r="A23" s="66" t="s">
        <v>332</v>
      </c>
      <c r="B23" s="67" t="s">
        <v>333</v>
      </c>
      <c r="C23" s="218">
        <v>2320.35</v>
      </c>
      <c r="D23" s="219">
        <v>7.4</v>
      </c>
    </row>
    <row r="24" spans="1:4" ht="24" customHeight="1">
      <c r="A24" s="66" t="s">
        <v>334</v>
      </c>
      <c r="B24" s="67" t="s">
        <v>324</v>
      </c>
      <c r="C24" s="220">
        <v>44.32</v>
      </c>
      <c r="D24" s="221">
        <v>3.1</v>
      </c>
    </row>
    <row r="25" ht="15.75">
      <c r="A25" s="57" t="s">
        <v>313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0" sqref="D10"/>
    </sheetView>
  </sheetViews>
  <sheetFormatPr defaultColWidth="8.00390625" defaultRowHeight="14.25"/>
  <cols>
    <col min="1" max="1" width="39.75390625" style="74" customWidth="1"/>
    <col min="2" max="2" width="15.875" style="74" customWidth="1"/>
    <col min="3" max="3" width="10.125" style="74" customWidth="1"/>
    <col min="4" max="4" width="6.875" style="77" customWidth="1"/>
    <col min="5" max="16384" width="8.00390625" style="74" customWidth="1"/>
  </cols>
  <sheetData>
    <row r="1" spans="1:4" ht="24.75">
      <c r="A1" s="315" t="s">
        <v>36</v>
      </c>
      <c r="B1" s="315"/>
      <c r="C1" s="37"/>
      <c r="D1" s="37"/>
    </row>
    <row r="2" spans="1:4" ht="15.75">
      <c r="A2" s="75"/>
      <c r="B2" s="75"/>
      <c r="D2" s="74"/>
    </row>
    <row r="3" spans="1:2" ht="24" customHeight="1">
      <c r="A3" s="2" t="s">
        <v>210</v>
      </c>
      <c r="B3" s="76" t="s">
        <v>250</v>
      </c>
    </row>
    <row r="4" spans="1:2" ht="24" customHeight="1">
      <c r="A4" s="78" t="s">
        <v>37</v>
      </c>
      <c r="B4" s="79">
        <f>'[3]Sheet1'!$G$22</f>
        <v>6.9</v>
      </c>
    </row>
    <row r="5" spans="1:2" ht="24" customHeight="1">
      <c r="A5" s="80" t="s">
        <v>38</v>
      </c>
      <c r="B5" s="81">
        <f>'[3]Sheet1'!G23</f>
        <v>-14.377754637664387</v>
      </c>
    </row>
    <row r="6" spans="1:2" ht="24" customHeight="1">
      <c r="A6" s="80" t="s">
        <v>39</v>
      </c>
      <c r="B6" s="81">
        <f>'[3]Sheet1'!G24</f>
        <v>7.303647888261011</v>
      </c>
    </row>
    <row r="7" spans="1:2" ht="24" customHeight="1">
      <c r="A7" s="80" t="s">
        <v>40</v>
      </c>
      <c r="B7" s="81">
        <f>'[3]Sheet1'!G25</f>
        <v>18.412058323965972</v>
      </c>
    </row>
    <row r="8" spans="1:2" ht="24" customHeight="1">
      <c r="A8" s="80" t="s">
        <v>41</v>
      </c>
      <c r="B8" s="81">
        <f>'[3]Sheet1'!G26</f>
        <v>-21.5353683871067</v>
      </c>
    </row>
    <row r="9" spans="1:2" ht="24" customHeight="1">
      <c r="A9" s="80" t="s">
        <v>42</v>
      </c>
      <c r="B9" s="81">
        <f>'[3]Sheet1'!G27</f>
        <v>1.530161123441709</v>
      </c>
    </row>
    <row r="10" spans="1:2" ht="24" customHeight="1">
      <c r="A10" s="80" t="s">
        <v>43</v>
      </c>
      <c r="B10" s="81">
        <f>'[3]Sheet1'!G28</f>
        <v>8.228535222306132</v>
      </c>
    </row>
    <row r="11" spans="1:2" ht="24" customHeight="1">
      <c r="A11" s="80" t="s">
        <v>44</v>
      </c>
      <c r="B11" s="81">
        <f>'[3]Sheet1'!G29</f>
        <v>-5.429158676157386</v>
      </c>
    </row>
    <row r="12" spans="1:2" ht="24" customHeight="1">
      <c r="A12" s="80" t="s">
        <v>45</v>
      </c>
      <c r="B12" s="81">
        <f>'[3]Sheet1'!G30</f>
        <v>10.07103964265701</v>
      </c>
    </row>
    <row r="13" spans="1:2" ht="24" customHeight="1">
      <c r="A13" s="80" t="s">
        <v>46</v>
      </c>
      <c r="B13" s="81">
        <f>'[3]Sheet1'!G31</f>
        <v>-9.551640473146028</v>
      </c>
    </row>
    <row r="14" spans="1:2" ht="24" customHeight="1">
      <c r="A14" s="80" t="s">
        <v>47</v>
      </c>
      <c r="B14" s="81">
        <f>'[3]Sheet1'!G32</f>
        <v>10.030748381989184</v>
      </c>
    </row>
    <row r="15" spans="1:2" ht="24" customHeight="1">
      <c r="A15" s="80" t="s">
        <v>48</v>
      </c>
      <c r="B15" s="81">
        <f>'[3]Sheet1'!G33</f>
        <v>15.376194815814713</v>
      </c>
    </row>
    <row r="16" spans="1:2" ht="24" customHeight="1">
      <c r="A16" s="82" t="s">
        <v>49</v>
      </c>
      <c r="B16" s="94">
        <f>'[3]Sheet1'!G34</f>
        <v>31.330700654188213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N7" sqref="N7"/>
    </sheetView>
  </sheetViews>
  <sheetFormatPr defaultColWidth="8.00390625" defaultRowHeight="14.25"/>
  <cols>
    <col min="1" max="1" width="34.50390625" style="95" customWidth="1"/>
    <col min="2" max="2" width="13.50390625" style="74" customWidth="1"/>
    <col min="3" max="16384" width="8.00390625" style="74" customWidth="1"/>
  </cols>
  <sheetData>
    <row r="1" spans="1:2" s="83" customFormat="1" ht="24.75">
      <c r="A1" s="316" t="s">
        <v>50</v>
      </c>
      <c r="B1" s="316"/>
    </row>
    <row r="2" spans="1:2" s="83" customFormat="1" ht="19.5">
      <c r="A2" s="84"/>
      <c r="B2" s="85"/>
    </row>
    <row r="3" spans="1:2" s="88" customFormat="1" ht="29.25" customHeight="1">
      <c r="A3" s="86" t="s">
        <v>210</v>
      </c>
      <c r="B3" s="87" t="s">
        <v>51</v>
      </c>
    </row>
    <row r="4" spans="1:2" s="89" customFormat="1" ht="29.25" customHeight="1">
      <c r="A4" s="86" t="s">
        <v>52</v>
      </c>
      <c r="B4" s="81">
        <f>'[3]Sheet1'!G38</f>
        <v>6.733412048061327</v>
      </c>
    </row>
    <row r="5" spans="1:2" s="35" customFormat="1" ht="29.25" customHeight="1">
      <c r="A5" s="90" t="s">
        <v>53</v>
      </c>
      <c r="B5" s="81">
        <f>'[3]Sheet1'!G39</f>
        <v>-4.571495054086883</v>
      </c>
    </row>
    <row r="6" spans="1:2" s="35" customFormat="1" ht="29.25" customHeight="1">
      <c r="A6" s="90" t="s">
        <v>54</v>
      </c>
      <c r="B6" s="81">
        <f>'[3]Sheet1'!G40</f>
        <v>15.111598200618182</v>
      </c>
    </row>
    <row r="7" spans="1:2" s="35" customFormat="1" ht="29.25" customHeight="1">
      <c r="A7" s="90" t="s">
        <v>55</v>
      </c>
      <c r="B7" s="81">
        <f>'[3]Sheet1'!G41</f>
        <v>8.950868262487056</v>
      </c>
    </row>
    <row r="8" spans="1:2" s="35" customFormat="1" ht="29.25" customHeight="1">
      <c r="A8" s="90" t="s">
        <v>56</v>
      </c>
      <c r="B8" s="81">
        <f>'[3]Sheet1'!G42</f>
        <v>13.469906583335911</v>
      </c>
    </row>
    <row r="9" spans="1:2" s="35" customFormat="1" ht="29.25" customHeight="1">
      <c r="A9" s="90" t="s">
        <v>57</v>
      </c>
      <c r="B9" s="81">
        <f>'[3]Sheet1'!G43</f>
        <v>23.1</v>
      </c>
    </row>
    <row r="10" spans="1:2" s="92" customFormat="1" ht="29.25" customHeight="1">
      <c r="A10" s="91" t="s">
        <v>58</v>
      </c>
      <c r="B10" s="81">
        <f>'[3]Sheet1'!G44</f>
        <v>3.6</v>
      </c>
    </row>
    <row r="11" spans="1:2" s="92" customFormat="1" ht="29.25" customHeight="1">
      <c r="A11" s="91" t="s">
        <v>59</v>
      </c>
      <c r="B11" s="81">
        <f>'[3]Sheet1'!G45</f>
        <v>8.22732934657273</v>
      </c>
    </row>
    <row r="12" spans="1:2" s="92" customFormat="1" ht="29.25" customHeight="1">
      <c r="A12" s="91" t="s">
        <v>60</v>
      </c>
      <c r="B12" s="81">
        <f>'[3]Sheet1'!G46</f>
        <v>4.396596542017761</v>
      </c>
    </row>
    <row r="13" spans="1:2" s="92" customFormat="1" ht="29.25" customHeight="1">
      <c r="A13" s="91" t="s">
        <v>61</v>
      </c>
      <c r="B13" s="81">
        <f>'[3]Sheet1'!G47</f>
        <v>4.288869194275291</v>
      </c>
    </row>
    <row r="14" spans="1:2" s="92" customFormat="1" ht="29.25" customHeight="1">
      <c r="A14" s="93" t="s">
        <v>204</v>
      </c>
      <c r="B14" s="94">
        <f>'[3]Sheet1'!G48</f>
        <v>40.517132174185555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04" customWidth="1"/>
    <col min="2" max="2" width="15.50390625" style="74" customWidth="1"/>
    <col min="3" max="16384" width="8.00390625" style="74" customWidth="1"/>
  </cols>
  <sheetData>
    <row r="1" spans="1:2" ht="24.75">
      <c r="A1" s="317" t="s">
        <v>62</v>
      </c>
      <c r="B1" s="317"/>
    </row>
    <row r="2" spans="1:2" ht="19.5">
      <c r="A2" s="96"/>
      <c r="B2" s="97"/>
    </row>
    <row r="3" spans="1:2" s="35" customFormat="1" ht="30.75" customHeight="1">
      <c r="A3" s="2" t="s">
        <v>210</v>
      </c>
      <c r="B3" s="98" t="s">
        <v>51</v>
      </c>
    </row>
    <row r="4" spans="1:3" ht="33.75" customHeight="1">
      <c r="A4" s="99" t="s">
        <v>63</v>
      </c>
      <c r="B4" s="79">
        <f>'[3]Sheet1'!G52</f>
        <v>6.2039069767442</v>
      </c>
      <c r="C4" s="100"/>
    </row>
    <row r="5" spans="1:3" ht="33.75" customHeight="1">
      <c r="A5" s="101" t="s">
        <v>64</v>
      </c>
      <c r="B5" s="102">
        <f>'[3]Sheet1'!G53</f>
        <v>20.72241860465116</v>
      </c>
      <c r="C5" s="100"/>
    </row>
    <row r="6" spans="1:3" ht="33.75" customHeight="1">
      <c r="A6" s="101" t="s">
        <v>65</v>
      </c>
      <c r="B6" s="102">
        <f>'[3]Sheet1'!G54</f>
        <v>-7.220744186046502</v>
      </c>
      <c r="C6" s="100"/>
    </row>
    <row r="7" spans="1:3" ht="33.75" customHeight="1">
      <c r="A7" s="101" t="s">
        <v>66</v>
      </c>
      <c r="B7" s="102">
        <f>'[3]Sheet1'!G55</f>
        <v>14.8</v>
      </c>
      <c r="C7" s="100"/>
    </row>
    <row r="8" spans="1:3" ht="33.75" customHeight="1">
      <c r="A8" s="101" t="s">
        <v>194</v>
      </c>
      <c r="B8" s="102">
        <f>'[3]Sheet1'!G56</f>
        <v>8.789395348837225</v>
      </c>
      <c r="C8" s="100"/>
    </row>
    <row r="9" spans="1:3" ht="33.75" customHeight="1">
      <c r="A9" s="101" t="s">
        <v>67</v>
      </c>
      <c r="B9" s="102">
        <f>'[3]Sheet1'!G57</f>
        <v>9.087720930232557</v>
      </c>
      <c r="C9" s="100"/>
    </row>
    <row r="10" spans="1:3" ht="33.75" customHeight="1">
      <c r="A10" s="101" t="s">
        <v>68</v>
      </c>
      <c r="B10" s="102">
        <f>'[3]Sheet1'!G58</f>
        <v>8.3</v>
      </c>
      <c r="C10" s="100"/>
    </row>
    <row r="11" spans="1:3" ht="33.75" customHeight="1">
      <c r="A11" s="101" t="s">
        <v>69</v>
      </c>
      <c r="B11" s="102">
        <f>'[3]Sheet1'!G59</f>
        <v>14.1</v>
      </c>
      <c r="C11" s="100"/>
    </row>
    <row r="12" spans="1:3" ht="33.75" customHeight="1">
      <c r="A12" s="101" t="s">
        <v>70</v>
      </c>
      <c r="B12" s="102">
        <f>'[3]Sheet1'!G60</f>
        <v>6.9</v>
      </c>
      <c r="C12" s="100"/>
    </row>
    <row r="13" spans="1:3" ht="33.75" customHeight="1">
      <c r="A13" s="101" t="s">
        <v>71</v>
      </c>
      <c r="B13" s="102">
        <f>'[3]Sheet1'!G61</f>
        <v>-19.5</v>
      </c>
      <c r="C13" s="100"/>
    </row>
    <row r="14" spans="1:2" ht="33.75" customHeight="1">
      <c r="A14" s="103" t="s">
        <v>72</v>
      </c>
      <c r="B14" s="102">
        <f>'[3]Sheet1'!G62</f>
        <v>59.8</v>
      </c>
    </row>
    <row r="15" spans="1:2" s="36" customFormat="1" ht="10.5">
      <c r="A15" s="318"/>
      <c r="B15" s="318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L15" sqref="L15"/>
    </sheetView>
  </sheetViews>
  <sheetFormatPr defaultColWidth="7.875" defaultRowHeight="14.25"/>
  <cols>
    <col min="1" max="1" width="20.50390625" style="105" customWidth="1"/>
    <col min="2" max="2" width="12.875" style="105" customWidth="1"/>
    <col min="3" max="3" width="11.25390625" style="105" customWidth="1"/>
    <col min="4" max="4" width="15.125" style="105" customWidth="1"/>
    <col min="5" max="5" width="9.75390625" style="105" customWidth="1"/>
    <col min="6" max="6" width="9.75390625" style="105" bestFit="1" customWidth="1"/>
    <col min="7" max="16384" width="7.875" style="105" customWidth="1"/>
  </cols>
  <sheetData>
    <row r="1" spans="1:6" ht="25.5" customHeight="1">
      <c r="A1" s="319" t="s">
        <v>73</v>
      </c>
      <c r="B1" s="319"/>
      <c r="C1" s="319"/>
      <c r="D1" s="319"/>
      <c r="E1" s="319"/>
      <c r="F1" s="319"/>
    </row>
    <row r="2" spans="1:6" ht="15.75">
      <c r="A2" s="106"/>
      <c r="B2" s="106"/>
      <c r="C2" s="106"/>
      <c r="D2" s="320"/>
      <c r="E2" s="320"/>
      <c r="F2" s="106"/>
    </row>
    <row r="3" spans="1:6" s="28" customFormat="1" ht="28.5" customHeight="1">
      <c r="A3" s="326"/>
      <c r="B3" s="321" t="s">
        <v>19</v>
      </c>
      <c r="C3" s="322"/>
      <c r="D3" s="321" t="s">
        <v>74</v>
      </c>
      <c r="E3" s="322"/>
      <c r="F3" s="30"/>
    </row>
    <row r="4" spans="1:6" s="29" customFormat="1" ht="30" customHeight="1">
      <c r="A4" s="326"/>
      <c r="B4" s="31" t="s">
        <v>75</v>
      </c>
      <c r="C4" s="31" t="s">
        <v>76</v>
      </c>
      <c r="D4" s="31" t="s">
        <v>75</v>
      </c>
      <c r="E4" s="31" t="s">
        <v>76</v>
      </c>
      <c r="F4" s="30"/>
    </row>
    <row r="5" spans="1:7" s="29" customFormat="1" ht="27.75" customHeight="1">
      <c r="A5" s="34" t="s">
        <v>77</v>
      </c>
      <c r="B5" s="107">
        <f>'[5]Sheet1'!$C7</f>
        <v>1312322.7745</v>
      </c>
      <c r="C5" s="108">
        <f>'[5]Sheet1'!$E7</f>
        <v>11.25</v>
      </c>
      <c r="D5" s="109">
        <f>'[5]Sheet1'!$F7</f>
        <v>686279.3371</v>
      </c>
      <c r="E5" s="110">
        <f>'[5]Sheet1'!$H7</f>
        <v>10.92</v>
      </c>
      <c r="F5" s="32"/>
      <c r="G5" s="33"/>
    </row>
    <row r="6" spans="1:8" s="28" customFormat="1" ht="27.75" customHeight="1">
      <c r="A6" s="34" t="s">
        <v>339</v>
      </c>
      <c r="B6" s="107">
        <f>'[5]Sheet1'!$C8</f>
        <v>78424.8828</v>
      </c>
      <c r="C6" s="108">
        <f>'[5]Sheet1'!$E8</f>
        <v>79.3387075311128</v>
      </c>
      <c r="D6" s="109">
        <f>'[5]Sheet1'!$F8</f>
        <v>78424.8828</v>
      </c>
      <c r="E6" s="110">
        <f>'[5]Sheet1'!$H8</f>
        <v>79.3387075311128</v>
      </c>
      <c r="F6" s="32"/>
      <c r="G6" s="33"/>
      <c r="H6" s="29"/>
    </row>
    <row r="7" spans="1:8" s="28" customFormat="1" ht="27.75" customHeight="1">
      <c r="A7" s="34" t="s">
        <v>340</v>
      </c>
      <c r="B7" s="107">
        <f>'[5]Sheet1'!$C9</f>
        <v>510748.0061</v>
      </c>
      <c r="C7" s="108">
        <f>'[5]Sheet1'!$E9</f>
        <v>-0.730927844026977</v>
      </c>
      <c r="D7" s="109">
        <f>'[5]Sheet1'!$F9</f>
        <v>307016.0529</v>
      </c>
      <c r="E7" s="110">
        <f>'[5]Sheet1'!$H9</f>
        <v>-8.55286409441342</v>
      </c>
      <c r="F7" s="32"/>
      <c r="G7" s="33"/>
      <c r="H7" s="29"/>
    </row>
    <row r="8" spans="1:8" s="28" customFormat="1" ht="27.75" customHeight="1">
      <c r="A8" s="34" t="s">
        <v>78</v>
      </c>
      <c r="B8" s="107">
        <f>'[5]Sheet1'!$C10</f>
        <v>47221.0517</v>
      </c>
      <c r="C8" s="108">
        <f>'[5]Sheet1'!$E10</f>
        <v>2.33787155998512</v>
      </c>
      <c r="D8" s="109">
        <f>'[5]Sheet1'!$F10</f>
        <v>30898.7896</v>
      </c>
      <c r="E8" s="110">
        <f>'[5]Sheet1'!$H10</f>
        <v>13.4768556686348</v>
      </c>
      <c r="F8" s="32"/>
      <c r="G8" s="33"/>
      <c r="H8" s="29"/>
    </row>
    <row r="9" spans="1:8" s="28" customFormat="1" ht="27.75" customHeight="1">
      <c r="A9" s="34" t="s">
        <v>79</v>
      </c>
      <c r="B9" s="107">
        <f>'[5]Sheet1'!$C11</f>
        <v>28698.063</v>
      </c>
      <c r="C9" s="108">
        <f>'[5]Sheet1'!$E11</f>
        <v>10.574954633563</v>
      </c>
      <c r="D9" s="109">
        <f>'[5]Sheet1'!$F11</f>
        <v>7735.1353</v>
      </c>
      <c r="E9" s="110">
        <f>'[5]Sheet1'!$H11</f>
        <v>25.266671641618</v>
      </c>
      <c r="F9" s="32"/>
      <c r="G9" s="33"/>
      <c r="H9" s="29"/>
    </row>
    <row r="10" spans="1:8" s="28" customFormat="1" ht="27.75" customHeight="1">
      <c r="A10" s="34" t="s">
        <v>80</v>
      </c>
      <c r="B10" s="107">
        <f>'[5]Sheet1'!$C12</f>
        <v>94469.2371</v>
      </c>
      <c r="C10" s="108">
        <f>'[5]Sheet1'!$E12</f>
        <v>12.9121954116043</v>
      </c>
      <c r="D10" s="109">
        <f>'[5]Sheet1'!$F12</f>
        <v>44920.3236</v>
      </c>
      <c r="E10" s="110">
        <f>'[5]Sheet1'!$H12</f>
        <v>16.7830177126896</v>
      </c>
      <c r="F10" s="32"/>
      <c r="G10" s="33"/>
      <c r="H10" s="29"/>
    </row>
    <row r="11" spans="1:8" s="28" customFormat="1" ht="27.75" customHeight="1">
      <c r="A11" s="34" t="s">
        <v>81</v>
      </c>
      <c r="B11" s="107">
        <f>'[5]Sheet1'!$C13</f>
        <v>70464.736</v>
      </c>
      <c r="C11" s="108">
        <f>'[5]Sheet1'!$E13</f>
        <v>8.94313772597618</v>
      </c>
      <c r="D11" s="109">
        <f>'[5]Sheet1'!$F13</f>
        <v>19424.9799</v>
      </c>
      <c r="E11" s="110">
        <f>'[5]Sheet1'!$H13</f>
        <v>13.8908080641811</v>
      </c>
      <c r="F11" s="32"/>
      <c r="G11" s="33"/>
      <c r="H11" s="29"/>
    </row>
    <row r="12" spans="1:8" s="28" customFormat="1" ht="27.75" customHeight="1">
      <c r="A12" s="34" t="s">
        <v>82</v>
      </c>
      <c r="B12" s="107">
        <f>'[5]Sheet1'!$C14</f>
        <v>93871.8516</v>
      </c>
      <c r="C12" s="108">
        <f>'[5]Sheet1'!$E14</f>
        <v>13.9472431465948</v>
      </c>
      <c r="D12" s="109">
        <f>'[5]Sheet1'!$F14</f>
        <v>24363.9299</v>
      </c>
      <c r="E12" s="110">
        <f>'[5]Sheet1'!$H14</f>
        <v>28.033030367726</v>
      </c>
      <c r="F12" s="32"/>
      <c r="G12" s="33"/>
      <c r="H12" s="29"/>
    </row>
    <row r="13" spans="1:8" s="28" customFormat="1" ht="27.75" customHeight="1">
      <c r="A13" s="34" t="s">
        <v>83</v>
      </c>
      <c r="B13" s="107">
        <f>'[5]Sheet1'!$C15</f>
        <v>149897.3495</v>
      </c>
      <c r="C13" s="108">
        <f>'[5]Sheet1'!$E15</f>
        <v>13.4608528706404</v>
      </c>
      <c r="D13" s="109">
        <f>'[5]Sheet1'!$F15</f>
        <v>59391.438</v>
      </c>
      <c r="E13" s="110">
        <f>'[5]Sheet1'!$H15</f>
        <v>20.2552095951996</v>
      </c>
      <c r="F13" s="32"/>
      <c r="G13" s="33"/>
      <c r="H13" s="29"/>
    </row>
    <row r="14" spans="1:8" s="28" customFormat="1" ht="27.75" customHeight="1">
      <c r="A14" s="34" t="s">
        <v>84</v>
      </c>
      <c r="B14" s="107">
        <f>'[5]Sheet1'!$C16</f>
        <v>109191.2426</v>
      </c>
      <c r="C14" s="108">
        <f>'[5]Sheet1'!$E16</f>
        <v>17.153316459292</v>
      </c>
      <c r="D14" s="109">
        <f>'[5]Sheet1'!$F16</f>
        <v>44420.6401</v>
      </c>
      <c r="E14" s="110">
        <f>'[5]Sheet1'!$H16</f>
        <v>29.9348736718058</v>
      </c>
      <c r="F14" s="32"/>
      <c r="G14" s="33"/>
      <c r="H14" s="29"/>
    </row>
    <row r="15" spans="1:8" s="28" customFormat="1" ht="27.75" customHeight="1">
      <c r="A15" s="34" t="s">
        <v>85</v>
      </c>
      <c r="B15" s="107">
        <f>'[5]Sheet1'!$C17</f>
        <v>83878.306</v>
      </c>
      <c r="C15" s="108">
        <f>'[5]Sheet1'!$E17</f>
        <v>4.76550800019714</v>
      </c>
      <c r="D15" s="109">
        <f>'[5]Sheet1'!$F17</f>
        <v>45267.5667</v>
      </c>
      <c r="E15" s="110">
        <f>'[5]Sheet1'!$H17</f>
        <v>3.16173296068654</v>
      </c>
      <c r="F15" s="32"/>
      <c r="G15" s="33"/>
      <c r="H15" s="29"/>
    </row>
    <row r="16" spans="1:8" s="28" customFormat="1" ht="27.75" customHeight="1">
      <c r="A16" s="34" t="s">
        <v>86</v>
      </c>
      <c r="B16" s="107">
        <f>'[5]Sheet1'!$C18</f>
        <v>14645.8101</v>
      </c>
      <c r="C16" s="108">
        <f>'[5]Sheet1'!$E18</f>
        <v>11.583452731944</v>
      </c>
      <c r="D16" s="109">
        <f>'[5]Sheet1'!$F18</f>
        <v>4978.1116</v>
      </c>
      <c r="E16" s="110">
        <f>'[5]Sheet1'!$H18</f>
        <v>28.9373670088015</v>
      </c>
      <c r="F16" s="32"/>
      <c r="G16" s="33"/>
      <c r="H16" s="29"/>
    </row>
    <row r="17" spans="1:8" s="28" customFormat="1" ht="27.75" customHeight="1">
      <c r="A17" s="194" t="s">
        <v>203</v>
      </c>
      <c r="B17" s="266">
        <f>'[5]Sheet1'!$C19</f>
        <v>30812.238</v>
      </c>
      <c r="C17" s="267" t="str">
        <f>'[5]Sheet1'!$E19</f>
        <v>-</v>
      </c>
      <c r="D17" s="268">
        <f>'[5]Sheet1'!$F19</f>
        <v>19437.4867</v>
      </c>
      <c r="E17" s="269" t="str">
        <f>'[5]Sheet1'!$H19</f>
        <v>-</v>
      </c>
      <c r="F17" s="32"/>
      <c r="G17" s="33"/>
      <c r="H17" s="29"/>
    </row>
    <row r="18" spans="1:6" ht="15.75">
      <c r="A18" s="323" t="s">
        <v>341</v>
      </c>
      <c r="B18" s="324"/>
      <c r="C18" s="324"/>
      <c r="D18" s="325"/>
      <c r="E18" s="325"/>
      <c r="F18" s="325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J16" sqref="J16"/>
    </sheetView>
  </sheetViews>
  <sheetFormatPr defaultColWidth="8.00390625" defaultRowHeight="14.25"/>
  <cols>
    <col min="1" max="1" width="37.75390625" style="74" customWidth="1"/>
    <col min="2" max="2" width="15.625" style="74" customWidth="1"/>
    <col min="3" max="3" width="7.625" style="74" bestFit="1" customWidth="1"/>
    <col min="4" max="4" width="6.00390625" style="100" bestFit="1" customWidth="1"/>
    <col min="5" max="16384" width="8.00390625" style="74" customWidth="1"/>
  </cols>
  <sheetData>
    <row r="1" spans="1:4" ht="24.75">
      <c r="A1" s="315" t="s">
        <v>22</v>
      </c>
      <c r="B1" s="315"/>
      <c r="C1" s="25"/>
      <c r="D1" s="25"/>
    </row>
    <row r="3" spans="1:2" ht="17.25">
      <c r="A3" s="16"/>
      <c r="B3" s="111"/>
    </row>
    <row r="4" spans="1:4" ht="24.75" customHeight="1">
      <c r="A4" s="112" t="s">
        <v>251</v>
      </c>
      <c r="B4" s="113" t="s">
        <v>76</v>
      </c>
      <c r="D4" s="74"/>
    </row>
    <row r="5" spans="1:2" s="5" customFormat="1" ht="23.25" customHeight="1">
      <c r="A5" s="114" t="s">
        <v>88</v>
      </c>
      <c r="B5" s="115">
        <v>16.8</v>
      </c>
    </row>
    <row r="6" spans="1:2" s="5" customFormat="1" ht="23.25" customHeight="1">
      <c r="A6" s="116" t="s">
        <v>89</v>
      </c>
      <c r="B6" s="115" t="s">
        <v>342</v>
      </c>
    </row>
    <row r="7" spans="1:2" s="5" customFormat="1" ht="23.25" customHeight="1">
      <c r="A7" s="116" t="s">
        <v>90</v>
      </c>
      <c r="B7" s="115">
        <v>-10.8</v>
      </c>
    </row>
    <row r="8" spans="1:2" s="5" customFormat="1" ht="23.25" customHeight="1">
      <c r="A8" s="116" t="s">
        <v>91</v>
      </c>
      <c r="B8" s="115">
        <v>29.6</v>
      </c>
    </row>
    <row r="9" spans="1:2" s="5" customFormat="1" ht="23.25" customHeight="1">
      <c r="A9" s="116" t="s">
        <v>92</v>
      </c>
      <c r="B9" s="115">
        <v>16.6</v>
      </c>
    </row>
    <row r="10" spans="1:2" s="5" customFormat="1" ht="23.25" customHeight="1">
      <c r="A10" s="116" t="s">
        <v>93</v>
      </c>
      <c r="B10" s="115" t="s">
        <v>342</v>
      </c>
    </row>
    <row r="11" spans="1:2" s="5" customFormat="1" ht="23.25" customHeight="1">
      <c r="A11" s="116" t="s">
        <v>94</v>
      </c>
      <c r="B11" s="115">
        <v>32.2</v>
      </c>
    </row>
    <row r="12" spans="1:2" s="5" customFormat="1" ht="23.25" customHeight="1">
      <c r="A12" s="116" t="s">
        <v>95</v>
      </c>
      <c r="B12" s="115">
        <v>16.4</v>
      </c>
    </row>
    <row r="13" spans="1:2" s="5" customFormat="1" ht="23.25" customHeight="1">
      <c r="A13" s="116" t="s">
        <v>96</v>
      </c>
      <c r="B13" s="115" t="s">
        <v>342</v>
      </c>
    </row>
    <row r="14" spans="1:2" s="5" customFormat="1" ht="23.25" customHeight="1">
      <c r="A14" s="116" t="s">
        <v>97</v>
      </c>
      <c r="B14" s="115">
        <v>16.6</v>
      </c>
    </row>
    <row r="15" spans="1:2" s="5" customFormat="1" ht="23.25" customHeight="1">
      <c r="A15" s="116" t="s">
        <v>98</v>
      </c>
      <c r="B15" s="115">
        <v>25.5</v>
      </c>
    </row>
    <row r="16" spans="1:2" s="5" customFormat="1" ht="23.25" customHeight="1">
      <c r="A16" s="116" t="s">
        <v>99</v>
      </c>
      <c r="B16" s="115">
        <v>10.1</v>
      </c>
    </row>
    <row r="17" spans="1:2" s="5" customFormat="1" ht="23.25" customHeight="1">
      <c r="A17" s="116" t="s">
        <v>100</v>
      </c>
      <c r="B17" s="115" t="s">
        <v>342</v>
      </c>
    </row>
    <row r="18" spans="1:4" s="5" customFormat="1" ht="22.5" customHeight="1">
      <c r="A18" s="116" t="s">
        <v>101</v>
      </c>
      <c r="B18" s="115">
        <v>-5.9</v>
      </c>
      <c r="C18" s="74"/>
      <c r="D18" s="100"/>
    </row>
    <row r="19" spans="1:5" ht="22.5" customHeight="1">
      <c r="A19" s="116" t="s">
        <v>102</v>
      </c>
      <c r="B19" s="115">
        <v>26.9</v>
      </c>
      <c r="E19" s="5"/>
    </row>
    <row r="20" spans="1:5" ht="22.5" customHeight="1">
      <c r="A20" s="116" t="s">
        <v>103</v>
      </c>
      <c r="B20" s="115">
        <v>47.2</v>
      </c>
      <c r="E20" s="5"/>
    </row>
    <row r="21" spans="1:5" ht="22.5" customHeight="1">
      <c r="A21" s="116" t="s">
        <v>104</v>
      </c>
      <c r="B21" s="115">
        <v>28.2</v>
      </c>
      <c r="E21" s="5"/>
    </row>
    <row r="22" spans="1:5" ht="22.5" customHeight="1">
      <c r="A22" s="116" t="s">
        <v>105</v>
      </c>
      <c r="B22" s="115">
        <v>8.9</v>
      </c>
      <c r="E22" s="5"/>
    </row>
    <row r="23" spans="1:5" s="57" customFormat="1" ht="22.5" customHeight="1">
      <c r="A23" s="116" t="s">
        <v>106</v>
      </c>
      <c r="B23" s="115">
        <v>-5.5</v>
      </c>
      <c r="C23" s="74"/>
      <c r="D23" s="100"/>
      <c r="E23" s="5"/>
    </row>
    <row r="24" spans="1:5" s="57" customFormat="1" ht="22.5" customHeight="1">
      <c r="A24" s="116" t="s">
        <v>107</v>
      </c>
      <c r="B24" s="115">
        <v>1.8</v>
      </c>
      <c r="C24" s="74"/>
      <c r="D24" s="100"/>
      <c r="E24" s="5"/>
    </row>
    <row r="25" spans="1:5" s="57" customFormat="1" ht="22.5" customHeight="1">
      <c r="A25" s="116" t="s">
        <v>108</v>
      </c>
      <c r="B25" s="115">
        <v>4.8</v>
      </c>
      <c r="C25" s="74"/>
      <c r="D25" s="100"/>
      <c r="E25" s="5"/>
    </row>
    <row r="26" spans="1:5" ht="22.5" customHeight="1">
      <c r="A26" s="116" t="s">
        <v>109</v>
      </c>
      <c r="B26" s="115">
        <v>8.2</v>
      </c>
      <c r="E26" s="5"/>
    </row>
    <row r="27" spans="1:5" ht="17.25">
      <c r="A27" s="116" t="s">
        <v>110</v>
      </c>
      <c r="B27" s="115" t="s">
        <v>342</v>
      </c>
      <c r="E27" s="5"/>
    </row>
    <row r="28" spans="1:5" ht="17.25">
      <c r="A28" s="116" t="s">
        <v>111</v>
      </c>
      <c r="B28" s="115">
        <v>3.2</v>
      </c>
      <c r="E28" s="5"/>
    </row>
    <row r="29" spans="1:5" ht="17.25">
      <c r="A29" s="116" t="s">
        <v>112</v>
      </c>
      <c r="B29" s="115">
        <v>269.2</v>
      </c>
      <c r="E29" s="5"/>
    </row>
    <row r="30" spans="1:5" ht="17.25">
      <c r="A30" s="116" t="s">
        <v>113</v>
      </c>
      <c r="B30" s="115">
        <v>86.7</v>
      </c>
      <c r="E30" s="5"/>
    </row>
    <row r="31" spans="1:5" ht="17.25">
      <c r="A31" s="117" t="s">
        <v>114</v>
      </c>
      <c r="B31" s="118">
        <v>-33.5</v>
      </c>
      <c r="E31" s="5"/>
    </row>
    <row r="32" ht="17.25">
      <c r="A32" s="117" t="s">
        <v>229</v>
      </c>
    </row>
    <row r="33" spans="1:2" ht="17.25">
      <c r="A33" s="117" t="s">
        <v>289</v>
      </c>
      <c r="B33" s="241">
        <v>-47.31182795698925</v>
      </c>
    </row>
    <row r="34" spans="1:2" ht="17.25">
      <c r="A34" s="117" t="s">
        <v>290</v>
      </c>
      <c r="B34" s="241">
        <v>-52.18762010647571</v>
      </c>
    </row>
    <row r="35" spans="1:2" ht="17.25">
      <c r="A35" s="117" t="s">
        <v>291</v>
      </c>
      <c r="B35" s="241">
        <v>13.700107874865154</v>
      </c>
    </row>
    <row r="36" spans="1:2" ht="17.25">
      <c r="A36" s="117" t="s">
        <v>292</v>
      </c>
      <c r="B36" s="241">
        <v>39.22011259387398</v>
      </c>
    </row>
    <row r="37" spans="1:2" ht="17.25">
      <c r="A37" s="117" t="s">
        <v>293</v>
      </c>
      <c r="B37" s="241">
        <v>32.097004279600554</v>
      </c>
    </row>
    <row r="38" spans="1:2" ht="17.25">
      <c r="A38" s="239" t="s">
        <v>294</v>
      </c>
      <c r="B38" s="240">
        <v>48.35838282969016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2020-04-20T03:05:52Z</cp:lastPrinted>
  <dcterms:created xsi:type="dcterms:W3CDTF">2003-01-07T10:46:14Z</dcterms:created>
  <dcterms:modified xsi:type="dcterms:W3CDTF">2021-10-29T01:54:54Z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