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8" r:id="rId1"/>
  </sheets>
  <definedNames>
    <definedName name="_xlnm._FilterDatabase" localSheetId="0" hidden="1">'Sheet1 (2)'!$A$4:$R$62</definedName>
    <definedName name="_xlnm.Print_Titles" localSheetId="0">'Sheet1 (2)'!$2:$5</definedName>
  </definedNames>
  <calcPr calcId="144525"/>
</workbook>
</file>

<file path=xl/sharedStrings.xml><?xml version="1.0" encoding="utf-8"?>
<sst xmlns="http://schemas.openxmlformats.org/spreadsheetml/2006/main" count="305" uniqueCount="152">
  <si>
    <t>附件1：</t>
  </si>
  <si>
    <t>2021年三季度君山区12345公众服务热线综合评价表</t>
  </si>
  <si>
    <t>序
号</t>
  </si>
  <si>
    <t>部门名称</t>
  </si>
  <si>
    <t>受理
案件数</t>
  </si>
  <si>
    <t>应办
理数</t>
  </si>
  <si>
    <t>办理数</t>
  </si>
  <si>
    <t>办结率</t>
  </si>
  <si>
    <t>按期
办理数</t>
  </si>
  <si>
    <t>按期
办结率</t>
  </si>
  <si>
    <t>超期
办理数</t>
  </si>
  <si>
    <t>返工数</t>
  </si>
  <si>
    <t>返工率</t>
  </si>
  <si>
    <t>抽查
不满意数</t>
  </si>
  <si>
    <t>满意率</t>
  </si>
  <si>
    <t>三季度典型工单</t>
  </si>
  <si>
    <t>综合
指标值</t>
  </si>
  <si>
    <t>等级
评价</t>
  </si>
  <si>
    <t>应报</t>
  </si>
  <si>
    <t>已报</t>
  </si>
  <si>
    <t>未报</t>
  </si>
  <si>
    <t>1</t>
  </si>
  <si>
    <t>柳林洲街道</t>
  </si>
  <si>
    <t>A</t>
  </si>
  <si>
    <t>2</t>
  </si>
  <si>
    <t>钱粮湖镇</t>
  </si>
  <si>
    <t>141</t>
  </si>
  <si>
    <t>137</t>
  </si>
  <si>
    <t>3</t>
  </si>
  <si>
    <t>许市镇</t>
  </si>
  <si>
    <t>125</t>
  </si>
  <si>
    <t>121</t>
  </si>
  <si>
    <t>4</t>
  </si>
  <si>
    <t>广兴洲镇</t>
  </si>
  <si>
    <t>114</t>
  </si>
  <si>
    <t>119</t>
  </si>
  <si>
    <t>5</t>
  </si>
  <si>
    <t>良心堡镇</t>
  </si>
  <si>
    <t>109</t>
  </si>
  <si>
    <t>90</t>
  </si>
  <si>
    <t>6</t>
  </si>
  <si>
    <t>芦苇总场</t>
  </si>
  <si>
    <t>11</t>
  </si>
  <si>
    <t>12</t>
  </si>
  <si>
    <t>7</t>
  </si>
  <si>
    <t>水产养殖场</t>
  </si>
  <si>
    <t>9</t>
  </si>
  <si>
    <t>8</t>
  </si>
  <si>
    <t>人社局</t>
  </si>
  <si>
    <t>市场监督管理局</t>
  </si>
  <si>
    <t>10</t>
  </si>
  <si>
    <t>卫生健康局</t>
  </si>
  <si>
    <t>187</t>
  </si>
  <si>
    <t>171</t>
  </si>
  <si>
    <t>住建局</t>
  </si>
  <si>
    <t>181</t>
  </si>
  <si>
    <t>172</t>
  </si>
  <si>
    <t>交警君山大队</t>
  </si>
  <si>
    <t>132</t>
  </si>
  <si>
    <t>13</t>
  </si>
  <si>
    <t>教育局</t>
  </si>
  <si>
    <t>130</t>
  </si>
  <si>
    <t>124</t>
  </si>
  <si>
    <t>14</t>
  </si>
  <si>
    <t>城管局</t>
  </si>
  <si>
    <t>15</t>
  </si>
  <si>
    <t>医保局</t>
  </si>
  <si>
    <t>16</t>
  </si>
  <si>
    <t>交通运输局</t>
  </si>
  <si>
    <t>99</t>
  </si>
  <si>
    <t>102</t>
  </si>
  <si>
    <t>17</t>
  </si>
  <si>
    <t>公安分局</t>
  </si>
  <si>
    <t>95</t>
  </si>
  <si>
    <t>97</t>
  </si>
  <si>
    <t>18</t>
  </si>
  <si>
    <t>农业农村局</t>
  </si>
  <si>
    <t>57</t>
  </si>
  <si>
    <t>60</t>
  </si>
  <si>
    <t>19</t>
  </si>
  <si>
    <t>科技和工信局</t>
  </si>
  <si>
    <t>46</t>
  </si>
  <si>
    <t>20</t>
  </si>
  <si>
    <t>自然资源局</t>
  </si>
  <si>
    <t>21</t>
  </si>
  <si>
    <t>生态环境分局</t>
  </si>
  <si>
    <t>27</t>
  </si>
  <si>
    <t>24</t>
  </si>
  <si>
    <t>22</t>
  </si>
  <si>
    <t>司法局</t>
  </si>
  <si>
    <t>26</t>
  </si>
  <si>
    <t>23</t>
  </si>
  <si>
    <t>税务局</t>
  </si>
  <si>
    <t>25</t>
  </si>
  <si>
    <t>金融办</t>
  </si>
  <si>
    <t>32</t>
  </si>
  <si>
    <t>林业局</t>
  </si>
  <si>
    <t>文旅广体局</t>
  </si>
  <si>
    <t>民政局</t>
  </si>
  <si>
    <t>28</t>
  </si>
  <si>
    <t>供电分公司</t>
  </si>
  <si>
    <t>B</t>
  </si>
  <si>
    <t>29</t>
  </si>
  <si>
    <t>农经服务站</t>
  </si>
  <si>
    <t>30</t>
  </si>
  <si>
    <t>城建投</t>
  </si>
  <si>
    <t>31</t>
  </si>
  <si>
    <t>退役军人事务局</t>
  </si>
  <si>
    <t>商务粮食局</t>
  </si>
  <si>
    <t>33</t>
  </si>
  <si>
    <t>融媒体中心</t>
  </si>
  <si>
    <t>34</t>
  </si>
  <si>
    <t>残联</t>
  </si>
  <si>
    <t>35</t>
  </si>
  <si>
    <t>水利局</t>
  </si>
  <si>
    <t>36</t>
  </si>
  <si>
    <t>库区移民服务中心</t>
  </si>
  <si>
    <t>37</t>
  </si>
  <si>
    <t>财政局</t>
  </si>
  <si>
    <t>38</t>
  </si>
  <si>
    <t>公路建养中心</t>
  </si>
  <si>
    <t>39</t>
  </si>
  <si>
    <t>应急管理局</t>
  </si>
  <si>
    <t>40</t>
  </si>
  <si>
    <t>行政审批服务局</t>
  </si>
  <si>
    <t>41</t>
  </si>
  <si>
    <t>政府办</t>
  </si>
  <si>
    <t>42</t>
  </si>
  <si>
    <t>发改局</t>
  </si>
  <si>
    <t>0</t>
  </si>
  <si>
    <t>43</t>
  </si>
  <si>
    <t>消防大队</t>
  </si>
  <si>
    <t>44</t>
  </si>
  <si>
    <t>供销联社</t>
  </si>
  <si>
    <t>45</t>
  </si>
  <si>
    <t>工业园管委会</t>
  </si>
  <si>
    <t>审计局</t>
  </si>
  <si>
    <t>47</t>
  </si>
  <si>
    <t>机关事务服务中心</t>
  </si>
  <si>
    <t>48</t>
  </si>
  <si>
    <t>统计局</t>
  </si>
  <si>
    <t>49</t>
  </si>
  <si>
    <t>拆迁安置服务中心</t>
  </si>
  <si>
    <t>50</t>
  </si>
  <si>
    <t>信访局</t>
  </si>
  <si>
    <t>合计</t>
  </si>
  <si>
    <t>备注：评价等级划分</t>
  </si>
  <si>
    <t>A类单位：综合评分100-95分</t>
  </si>
  <si>
    <t>B类单位：综合评分94-90分</t>
  </si>
  <si>
    <t>C类单位：综合评分89-80分</t>
  </si>
  <si>
    <t>D类单位：综合评分79-70分</t>
  </si>
  <si>
    <t>E类单位：综合评分70分以下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</si>
</sst>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5"/>
      <name val="仿宋_GB2312"/>
      <charset val="134"/>
    </font>
    <font>
      <sz val="18"/>
      <name val="方正小标宋简体"/>
      <charset val="134"/>
    </font>
    <font>
      <b/>
      <sz val="18"/>
      <name val="华文中宋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9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19" borderId="11" applyNumberFormat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23" fillId="21" borderId="10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18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18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>
      <alignment horizontal="justify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 indent="2"/>
    </xf>
    <xf numFmtId="0" fontId="5" fillId="0" borderId="1" xfId="18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8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18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18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18" applyNumberFormat="1" applyFont="1" applyFill="1" applyBorder="1" applyAlignment="1" applyProtection="1">
      <alignment horizontal="center" vertical="center" wrapText="1"/>
      <protection locked="0"/>
    </xf>
    <xf numFmtId="10" fontId="5" fillId="0" borderId="1" xfId="18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㼿㼿㼿㼿?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2"/>
  <sheetViews>
    <sheetView tabSelected="1" zoomScale="75" zoomScaleNormal="75" workbookViewId="0">
      <selection activeCell="W20" sqref="W20"/>
    </sheetView>
  </sheetViews>
  <sheetFormatPr defaultColWidth="9" defaultRowHeight="13.5"/>
  <cols>
    <col min="1" max="1" width="4.13333333333333" style="1" customWidth="1"/>
    <col min="2" max="2" width="22.75" style="1" customWidth="1"/>
    <col min="3" max="5" width="6.63333333333333" style="2" customWidth="1"/>
    <col min="6" max="6" width="9.25" style="2" customWidth="1"/>
    <col min="7" max="7" width="7" style="2" customWidth="1"/>
    <col min="8" max="8" width="9.25" style="2" customWidth="1"/>
    <col min="9" max="10" width="6.63333333333333" style="2" customWidth="1"/>
    <col min="11" max="11" width="8.25" style="2" customWidth="1"/>
    <col min="12" max="12" width="7.63333333333333" style="2" customWidth="1"/>
    <col min="13" max="13" width="9.25" style="2" customWidth="1"/>
    <col min="14" max="16" width="6.16666666666667" style="2" customWidth="1"/>
    <col min="17" max="17" width="8.5" style="2" customWidth="1"/>
    <col min="18" max="18" width="5.38333333333333" style="2" customWidth="1"/>
    <col min="19" max="16384" width="9" style="1"/>
  </cols>
  <sheetData>
    <row r="1" ht="19.5" spans="1:2">
      <c r="A1" s="3" t="s">
        <v>0</v>
      </c>
      <c r="B1" s="3"/>
    </row>
    <row r="2" ht="29.1" customHeight="1" spans="1:18">
      <c r="A2" s="4" t="s">
        <v>1</v>
      </c>
      <c r="B2" s="4"/>
      <c r="C2" s="4"/>
      <c r="D2" s="4"/>
      <c r="E2" s="4"/>
      <c r="F2" s="5"/>
      <c r="G2" s="4"/>
      <c r="H2" s="5"/>
      <c r="I2" s="4"/>
      <c r="J2" s="4"/>
      <c r="K2" s="5"/>
      <c r="L2" s="4"/>
      <c r="M2" s="5"/>
      <c r="N2" s="5"/>
      <c r="O2" s="5"/>
      <c r="P2" s="4"/>
      <c r="Q2" s="5"/>
      <c r="R2" s="4"/>
    </row>
    <row r="3" ht="9.95" customHeight="1" spans="1:18">
      <c r="A3" s="6"/>
      <c r="B3" s="6"/>
      <c r="C3" s="6"/>
      <c r="D3" s="6"/>
      <c r="E3" s="6"/>
      <c r="F3" s="7"/>
      <c r="G3" s="6"/>
      <c r="H3" s="7"/>
      <c r="I3" s="6"/>
      <c r="J3" s="6"/>
      <c r="K3" s="7"/>
      <c r="L3" s="6"/>
      <c r="M3" s="7"/>
      <c r="N3" s="7"/>
      <c r="O3" s="7"/>
      <c r="P3" s="6"/>
      <c r="Q3" s="7"/>
      <c r="R3" s="6"/>
    </row>
    <row r="4" ht="19" customHeight="1" spans="1:18">
      <c r="A4" s="8" t="s">
        <v>2</v>
      </c>
      <c r="B4" s="9" t="s">
        <v>3</v>
      </c>
      <c r="C4" s="10" t="s">
        <v>4</v>
      </c>
      <c r="D4" s="10" t="s">
        <v>5</v>
      </c>
      <c r="E4" s="10" t="s">
        <v>6</v>
      </c>
      <c r="F4" s="11" t="s">
        <v>7</v>
      </c>
      <c r="G4" s="10" t="s">
        <v>8</v>
      </c>
      <c r="H4" s="11" t="s">
        <v>9</v>
      </c>
      <c r="I4" s="20" t="s">
        <v>10</v>
      </c>
      <c r="J4" s="10" t="s">
        <v>11</v>
      </c>
      <c r="K4" s="10" t="s">
        <v>12</v>
      </c>
      <c r="L4" s="21" t="s">
        <v>13</v>
      </c>
      <c r="M4" s="10" t="s">
        <v>14</v>
      </c>
      <c r="N4" s="22" t="s">
        <v>15</v>
      </c>
      <c r="O4" s="23"/>
      <c r="P4" s="24"/>
      <c r="Q4" s="11" t="s">
        <v>16</v>
      </c>
      <c r="R4" s="10" t="s">
        <v>17</v>
      </c>
    </row>
    <row r="5" ht="19" customHeight="1" spans="1:18">
      <c r="A5" s="8"/>
      <c r="B5" s="9"/>
      <c r="C5" s="10"/>
      <c r="D5" s="10"/>
      <c r="E5" s="10"/>
      <c r="F5" s="11"/>
      <c r="G5" s="10"/>
      <c r="H5" s="11"/>
      <c r="I5" s="20"/>
      <c r="J5" s="10"/>
      <c r="K5" s="10"/>
      <c r="L5" s="21"/>
      <c r="M5" s="10"/>
      <c r="N5" s="20" t="s">
        <v>18</v>
      </c>
      <c r="O5" s="25" t="s">
        <v>19</v>
      </c>
      <c r="P5" s="25" t="s">
        <v>20</v>
      </c>
      <c r="Q5" s="11"/>
      <c r="R5" s="10"/>
    </row>
    <row r="6" s="1" customFormat="1" ht="20.1" customHeight="1" spans="1:18">
      <c r="A6" s="12" t="s">
        <v>21</v>
      </c>
      <c r="B6" s="13" t="s">
        <v>22</v>
      </c>
      <c r="C6" s="13">
        <v>290</v>
      </c>
      <c r="D6" s="13">
        <v>293</v>
      </c>
      <c r="E6" s="13">
        <v>293</v>
      </c>
      <c r="F6" s="14">
        <f t="shared" ref="F6:F33" si="0">IFERROR(E6/D6,"")</f>
        <v>1</v>
      </c>
      <c r="G6" s="13">
        <f>E6-I6</f>
        <v>293</v>
      </c>
      <c r="H6" s="14">
        <f>IFERROR(G6/D6,"")</f>
        <v>1</v>
      </c>
      <c r="I6" s="26">
        <v>0</v>
      </c>
      <c r="J6" s="26">
        <v>1</v>
      </c>
      <c r="K6" s="14">
        <f>IFERROR(J6/D6,"")</f>
        <v>0.00341296928327645</v>
      </c>
      <c r="L6" s="26">
        <v>1</v>
      </c>
      <c r="M6" s="14">
        <f>IFERROR((D6-L6)/D6,"")</f>
        <v>0.996587030716723</v>
      </c>
      <c r="N6" s="15">
        <v>1</v>
      </c>
      <c r="O6" s="15"/>
      <c r="P6" s="15">
        <v>1</v>
      </c>
      <c r="Q6" s="28">
        <v>97.8</v>
      </c>
      <c r="R6" s="29" t="s">
        <v>23</v>
      </c>
    </row>
    <row r="7" s="1" customFormat="1" ht="20.1" customHeight="1" spans="1:18">
      <c r="A7" s="12" t="s">
        <v>24</v>
      </c>
      <c r="B7" s="13" t="s">
        <v>25</v>
      </c>
      <c r="C7" s="13" t="s">
        <v>26</v>
      </c>
      <c r="D7" s="13" t="s">
        <v>27</v>
      </c>
      <c r="E7" s="13" t="s">
        <v>27</v>
      </c>
      <c r="F7" s="14">
        <f t="shared" si="0"/>
        <v>1</v>
      </c>
      <c r="G7" s="13">
        <f t="shared" ref="G7:G51" si="1">E7-I7</f>
        <v>137</v>
      </c>
      <c r="H7" s="14">
        <f t="shared" ref="H7:H32" si="2">IFERROR(G7/D7,"")</f>
        <v>1</v>
      </c>
      <c r="I7" s="26">
        <v>0</v>
      </c>
      <c r="J7" s="26">
        <v>0</v>
      </c>
      <c r="K7" s="14">
        <f t="shared" ref="K7:K32" si="3">IFERROR(J7/D7,"")</f>
        <v>0</v>
      </c>
      <c r="L7" s="26">
        <v>0</v>
      </c>
      <c r="M7" s="14">
        <f t="shared" ref="M7:M28" si="4">IFERROR((D7-L7)/D7,"")</f>
        <v>1</v>
      </c>
      <c r="N7" s="27">
        <v>1</v>
      </c>
      <c r="O7" s="27">
        <v>1</v>
      </c>
      <c r="P7" s="27"/>
      <c r="Q7" s="28">
        <f t="shared" ref="Q7:Q53" si="5">IFERROR(H7*40+(1-K7)*20+M7*40,"")</f>
        <v>100</v>
      </c>
      <c r="R7" s="29" t="s">
        <v>23</v>
      </c>
    </row>
    <row r="8" s="1" customFormat="1" ht="20.1" customHeight="1" spans="1:18">
      <c r="A8" s="12" t="s">
        <v>28</v>
      </c>
      <c r="B8" s="13" t="s">
        <v>29</v>
      </c>
      <c r="C8" s="13" t="s">
        <v>30</v>
      </c>
      <c r="D8" s="13" t="s">
        <v>31</v>
      </c>
      <c r="E8" s="13" t="s">
        <v>31</v>
      </c>
      <c r="F8" s="14">
        <f t="shared" si="0"/>
        <v>1</v>
      </c>
      <c r="G8" s="13">
        <f t="shared" si="1"/>
        <v>121</v>
      </c>
      <c r="H8" s="14">
        <f t="shared" si="2"/>
        <v>1</v>
      </c>
      <c r="I8" s="26">
        <v>0</v>
      </c>
      <c r="J8" s="26">
        <v>0</v>
      </c>
      <c r="K8" s="14">
        <f t="shared" si="3"/>
        <v>0</v>
      </c>
      <c r="L8" s="26">
        <v>0</v>
      </c>
      <c r="M8" s="14">
        <f t="shared" si="4"/>
        <v>1</v>
      </c>
      <c r="N8" s="27">
        <v>1</v>
      </c>
      <c r="O8" s="27">
        <v>1</v>
      </c>
      <c r="P8" s="27"/>
      <c r="Q8" s="28">
        <f t="shared" si="5"/>
        <v>100</v>
      </c>
      <c r="R8" s="29" t="s">
        <v>23</v>
      </c>
    </row>
    <row r="9" s="1" customFormat="1" ht="20.1" customHeight="1" spans="1:18">
      <c r="A9" s="12" t="s">
        <v>32</v>
      </c>
      <c r="B9" s="13" t="s">
        <v>33</v>
      </c>
      <c r="C9" s="13" t="s">
        <v>34</v>
      </c>
      <c r="D9" s="13" t="s">
        <v>35</v>
      </c>
      <c r="E9" s="13" t="s">
        <v>35</v>
      </c>
      <c r="F9" s="14">
        <f t="shared" si="0"/>
        <v>1</v>
      </c>
      <c r="G9" s="13">
        <f t="shared" si="1"/>
        <v>119</v>
      </c>
      <c r="H9" s="14">
        <f t="shared" si="2"/>
        <v>1</v>
      </c>
      <c r="I9" s="26">
        <v>0</v>
      </c>
      <c r="J9" s="26">
        <v>0</v>
      </c>
      <c r="K9" s="14">
        <f t="shared" si="3"/>
        <v>0</v>
      </c>
      <c r="L9" s="26">
        <v>1</v>
      </c>
      <c r="M9" s="14">
        <f t="shared" si="4"/>
        <v>0.991596638655462</v>
      </c>
      <c r="N9" s="27">
        <v>1</v>
      </c>
      <c r="O9" s="27">
        <v>1</v>
      </c>
      <c r="P9" s="27"/>
      <c r="Q9" s="28">
        <f t="shared" si="5"/>
        <v>99.6638655462185</v>
      </c>
      <c r="R9" s="29" t="s">
        <v>23</v>
      </c>
    </row>
    <row r="10" s="1" customFormat="1" ht="20.1" customHeight="1" spans="1:18">
      <c r="A10" s="12" t="s">
        <v>36</v>
      </c>
      <c r="B10" s="13" t="s">
        <v>37</v>
      </c>
      <c r="C10" s="13" t="s">
        <v>38</v>
      </c>
      <c r="D10" s="13" t="s">
        <v>39</v>
      </c>
      <c r="E10" s="13" t="s">
        <v>39</v>
      </c>
      <c r="F10" s="14">
        <f t="shared" si="0"/>
        <v>1</v>
      </c>
      <c r="G10" s="13">
        <f t="shared" si="1"/>
        <v>90</v>
      </c>
      <c r="H10" s="14">
        <f t="shared" si="2"/>
        <v>1</v>
      </c>
      <c r="I10" s="26">
        <v>0</v>
      </c>
      <c r="J10" s="26">
        <v>0</v>
      </c>
      <c r="K10" s="14">
        <f t="shared" si="3"/>
        <v>0</v>
      </c>
      <c r="L10" s="26">
        <v>0</v>
      </c>
      <c r="M10" s="14">
        <f t="shared" si="4"/>
        <v>1</v>
      </c>
      <c r="N10" s="27">
        <v>1</v>
      </c>
      <c r="O10" s="27">
        <v>1</v>
      </c>
      <c r="P10" s="27"/>
      <c r="Q10" s="28">
        <f t="shared" si="5"/>
        <v>100</v>
      </c>
      <c r="R10" s="29" t="s">
        <v>23</v>
      </c>
    </row>
    <row r="11" s="1" customFormat="1" ht="20.1" customHeight="1" spans="1:18">
      <c r="A11" s="12" t="s">
        <v>40</v>
      </c>
      <c r="B11" s="13" t="s">
        <v>41</v>
      </c>
      <c r="C11" s="13" t="s">
        <v>42</v>
      </c>
      <c r="D11" s="13" t="s">
        <v>43</v>
      </c>
      <c r="E11" s="13" t="s">
        <v>43</v>
      </c>
      <c r="F11" s="14">
        <f t="shared" si="0"/>
        <v>1</v>
      </c>
      <c r="G11" s="13">
        <f t="shared" si="1"/>
        <v>12</v>
      </c>
      <c r="H11" s="14">
        <f t="shared" si="2"/>
        <v>1</v>
      </c>
      <c r="I11" s="26">
        <v>0</v>
      </c>
      <c r="J11" s="26">
        <v>0</v>
      </c>
      <c r="K11" s="14">
        <f t="shared" si="3"/>
        <v>0</v>
      </c>
      <c r="L11" s="26">
        <v>0</v>
      </c>
      <c r="M11" s="14">
        <f t="shared" si="4"/>
        <v>1</v>
      </c>
      <c r="N11" s="26">
        <v>0</v>
      </c>
      <c r="O11" s="26"/>
      <c r="P11" s="26"/>
      <c r="Q11" s="28">
        <f t="shared" si="5"/>
        <v>100</v>
      </c>
      <c r="R11" s="29" t="s">
        <v>23</v>
      </c>
    </row>
    <row r="12" s="1" customFormat="1" ht="20.1" customHeight="1" spans="1:18">
      <c r="A12" s="12" t="s">
        <v>44</v>
      </c>
      <c r="B12" s="13" t="s">
        <v>45</v>
      </c>
      <c r="C12" s="13" t="s">
        <v>46</v>
      </c>
      <c r="D12" s="13" t="s">
        <v>47</v>
      </c>
      <c r="E12" s="13" t="s">
        <v>47</v>
      </c>
      <c r="F12" s="14">
        <f t="shared" si="0"/>
        <v>1</v>
      </c>
      <c r="G12" s="13">
        <f t="shared" si="1"/>
        <v>8</v>
      </c>
      <c r="H12" s="14">
        <f t="shared" si="2"/>
        <v>1</v>
      </c>
      <c r="I12" s="26">
        <v>0</v>
      </c>
      <c r="J12" s="26">
        <v>0</v>
      </c>
      <c r="K12" s="14">
        <f t="shared" si="3"/>
        <v>0</v>
      </c>
      <c r="L12" s="26">
        <v>0</v>
      </c>
      <c r="M12" s="14">
        <f t="shared" si="4"/>
        <v>1</v>
      </c>
      <c r="N12" s="26">
        <v>0</v>
      </c>
      <c r="O12" s="26"/>
      <c r="P12" s="26"/>
      <c r="Q12" s="28">
        <f t="shared" si="5"/>
        <v>100</v>
      </c>
      <c r="R12" s="29" t="s">
        <v>23</v>
      </c>
    </row>
    <row r="13" s="1" customFormat="1" ht="20.1" customHeight="1" spans="1:18">
      <c r="A13" s="12" t="s">
        <v>47</v>
      </c>
      <c r="B13" s="13" t="s">
        <v>48</v>
      </c>
      <c r="C13" s="13">
        <v>353</v>
      </c>
      <c r="D13" s="13">
        <v>351</v>
      </c>
      <c r="E13" s="13">
        <v>351</v>
      </c>
      <c r="F13" s="14">
        <f t="shared" si="0"/>
        <v>1</v>
      </c>
      <c r="G13" s="13">
        <f t="shared" si="1"/>
        <v>351</v>
      </c>
      <c r="H13" s="14">
        <f t="shared" si="2"/>
        <v>1</v>
      </c>
      <c r="I13" s="26">
        <v>0</v>
      </c>
      <c r="J13" s="26">
        <v>0</v>
      </c>
      <c r="K13" s="14">
        <f t="shared" si="3"/>
        <v>0</v>
      </c>
      <c r="L13" s="26">
        <v>0</v>
      </c>
      <c r="M13" s="14">
        <f t="shared" si="4"/>
        <v>1</v>
      </c>
      <c r="N13" s="27">
        <v>1</v>
      </c>
      <c r="O13" s="27">
        <v>1</v>
      </c>
      <c r="P13" s="27"/>
      <c r="Q13" s="28">
        <f t="shared" si="5"/>
        <v>100</v>
      </c>
      <c r="R13" s="29" t="s">
        <v>23</v>
      </c>
    </row>
    <row r="14" s="1" customFormat="1" ht="20.1" customHeight="1" spans="1:18">
      <c r="A14" s="12" t="s">
        <v>46</v>
      </c>
      <c r="B14" s="13" t="s">
        <v>49</v>
      </c>
      <c r="C14" s="13">
        <v>317</v>
      </c>
      <c r="D14" s="13">
        <v>311</v>
      </c>
      <c r="E14" s="13">
        <v>311</v>
      </c>
      <c r="F14" s="14">
        <f t="shared" si="0"/>
        <v>1</v>
      </c>
      <c r="G14" s="13">
        <f t="shared" si="1"/>
        <v>311</v>
      </c>
      <c r="H14" s="14">
        <f t="shared" si="2"/>
        <v>1</v>
      </c>
      <c r="I14" s="26">
        <v>0</v>
      </c>
      <c r="J14" s="26">
        <v>1</v>
      </c>
      <c r="K14" s="14">
        <f t="shared" si="3"/>
        <v>0.00321543408360129</v>
      </c>
      <c r="L14" s="26">
        <v>1</v>
      </c>
      <c r="M14" s="14">
        <f t="shared" si="4"/>
        <v>0.996784565916399</v>
      </c>
      <c r="N14" s="27">
        <v>1</v>
      </c>
      <c r="O14" s="27"/>
      <c r="P14" s="27">
        <v>1</v>
      </c>
      <c r="Q14" s="28">
        <v>97.81</v>
      </c>
      <c r="R14" s="29" t="s">
        <v>23</v>
      </c>
    </row>
    <row r="15" s="1" customFormat="1" ht="20.1" customHeight="1" spans="1:18">
      <c r="A15" s="12" t="s">
        <v>50</v>
      </c>
      <c r="B15" s="13" t="s">
        <v>51</v>
      </c>
      <c r="C15" s="13" t="s">
        <v>52</v>
      </c>
      <c r="D15" s="13" t="s">
        <v>53</v>
      </c>
      <c r="E15" s="13" t="s">
        <v>53</v>
      </c>
      <c r="F15" s="14">
        <f t="shared" si="0"/>
        <v>1</v>
      </c>
      <c r="G15" s="13">
        <f t="shared" si="1"/>
        <v>171</v>
      </c>
      <c r="H15" s="14">
        <f t="shared" si="2"/>
        <v>1</v>
      </c>
      <c r="I15" s="26">
        <v>0</v>
      </c>
      <c r="J15" s="26">
        <v>1</v>
      </c>
      <c r="K15" s="14">
        <f t="shared" si="3"/>
        <v>0.00584795321637427</v>
      </c>
      <c r="L15" s="26">
        <v>0</v>
      </c>
      <c r="M15" s="14">
        <f t="shared" si="4"/>
        <v>1</v>
      </c>
      <c r="N15" s="27">
        <v>1</v>
      </c>
      <c r="O15" s="27"/>
      <c r="P15" s="27">
        <v>1</v>
      </c>
      <c r="Q15" s="28">
        <v>97.88</v>
      </c>
      <c r="R15" s="29" t="s">
        <v>23</v>
      </c>
    </row>
    <row r="16" s="1" customFormat="1" ht="20.1" customHeight="1" spans="1:18">
      <c r="A16" s="12" t="s">
        <v>42</v>
      </c>
      <c r="B16" s="13" t="s">
        <v>54</v>
      </c>
      <c r="C16" s="13" t="s">
        <v>55</v>
      </c>
      <c r="D16" s="13" t="s">
        <v>56</v>
      </c>
      <c r="E16" s="13" t="s">
        <v>56</v>
      </c>
      <c r="F16" s="14">
        <f t="shared" si="0"/>
        <v>1</v>
      </c>
      <c r="G16" s="13">
        <f t="shared" si="1"/>
        <v>172</v>
      </c>
      <c r="H16" s="14">
        <f t="shared" si="2"/>
        <v>1</v>
      </c>
      <c r="I16" s="26">
        <v>0</v>
      </c>
      <c r="J16" s="26">
        <v>1</v>
      </c>
      <c r="K16" s="14">
        <f t="shared" si="3"/>
        <v>0.00581395348837209</v>
      </c>
      <c r="L16" s="26">
        <v>1</v>
      </c>
      <c r="M16" s="14">
        <f t="shared" si="4"/>
        <v>0.994186046511628</v>
      </c>
      <c r="N16" s="27">
        <v>1</v>
      </c>
      <c r="O16" s="27"/>
      <c r="P16" s="27">
        <v>1</v>
      </c>
      <c r="Q16" s="28">
        <v>97.65</v>
      </c>
      <c r="R16" s="29" t="s">
        <v>23</v>
      </c>
    </row>
    <row r="17" s="1" customFormat="1" ht="20.1" customHeight="1" spans="1:18">
      <c r="A17" s="12" t="s">
        <v>43</v>
      </c>
      <c r="B17" s="13" t="s">
        <v>57</v>
      </c>
      <c r="C17" s="13" t="s">
        <v>58</v>
      </c>
      <c r="D17" s="13" t="s">
        <v>26</v>
      </c>
      <c r="E17" s="13" t="s">
        <v>26</v>
      </c>
      <c r="F17" s="14">
        <f t="shared" si="0"/>
        <v>1</v>
      </c>
      <c r="G17" s="13">
        <f t="shared" si="1"/>
        <v>140</v>
      </c>
      <c r="H17" s="14">
        <f t="shared" si="2"/>
        <v>0.99290780141844</v>
      </c>
      <c r="I17" s="26">
        <v>1</v>
      </c>
      <c r="J17" s="26">
        <v>1</v>
      </c>
      <c r="K17" s="14">
        <f t="shared" si="3"/>
        <v>0.00709219858156028</v>
      </c>
      <c r="L17" s="26">
        <v>1</v>
      </c>
      <c r="M17" s="14">
        <f t="shared" si="4"/>
        <v>0.99290780141844</v>
      </c>
      <c r="N17" s="15">
        <v>1</v>
      </c>
      <c r="O17" s="15"/>
      <c r="P17" s="15">
        <v>1</v>
      </c>
      <c r="Q17" s="28">
        <v>97.29</v>
      </c>
      <c r="R17" s="29" t="s">
        <v>23</v>
      </c>
    </row>
    <row r="18" s="1" customFormat="1" ht="20.1" customHeight="1" spans="1:18">
      <c r="A18" s="12" t="s">
        <v>59</v>
      </c>
      <c r="B18" s="13" t="s">
        <v>60</v>
      </c>
      <c r="C18" s="13" t="s">
        <v>61</v>
      </c>
      <c r="D18" s="13" t="s">
        <v>62</v>
      </c>
      <c r="E18" s="13" t="s">
        <v>62</v>
      </c>
      <c r="F18" s="14">
        <f t="shared" si="0"/>
        <v>1</v>
      </c>
      <c r="G18" s="13">
        <f t="shared" si="1"/>
        <v>124</v>
      </c>
      <c r="H18" s="14">
        <f t="shared" si="2"/>
        <v>1</v>
      </c>
      <c r="I18" s="26">
        <v>0</v>
      </c>
      <c r="J18" s="26">
        <v>0</v>
      </c>
      <c r="K18" s="14">
        <f t="shared" si="3"/>
        <v>0</v>
      </c>
      <c r="L18" s="26">
        <v>0</v>
      </c>
      <c r="M18" s="14">
        <f t="shared" si="4"/>
        <v>1</v>
      </c>
      <c r="N18" s="15">
        <v>1</v>
      </c>
      <c r="O18" s="15"/>
      <c r="P18" s="15">
        <v>1</v>
      </c>
      <c r="Q18" s="28">
        <v>98</v>
      </c>
      <c r="R18" s="29" t="s">
        <v>23</v>
      </c>
    </row>
    <row r="19" s="1" customFormat="1" ht="20.1" customHeight="1" spans="1:18">
      <c r="A19" s="12" t="s">
        <v>63</v>
      </c>
      <c r="B19" s="13" t="s">
        <v>64</v>
      </c>
      <c r="C19" s="13">
        <v>112</v>
      </c>
      <c r="D19" s="13">
        <v>103</v>
      </c>
      <c r="E19" s="13">
        <v>103</v>
      </c>
      <c r="F19" s="14">
        <f t="shared" si="0"/>
        <v>1</v>
      </c>
      <c r="G19" s="13">
        <f t="shared" si="1"/>
        <v>103</v>
      </c>
      <c r="H19" s="14">
        <f t="shared" si="2"/>
        <v>1</v>
      </c>
      <c r="I19" s="26">
        <v>0</v>
      </c>
      <c r="J19" s="26">
        <v>1</v>
      </c>
      <c r="K19" s="14">
        <f t="shared" si="3"/>
        <v>0.00970873786407767</v>
      </c>
      <c r="L19" s="26">
        <v>0</v>
      </c>
      <c r="M19" s="14">
        <f t="shared" si="4"/>
        <v>1</v>
      </c>
      <c r="N19" s="27">
        <v>1</v>
      </c>
      <c r="O19" s="27">
        <v>1</v>
      </c>
      <c r="P19" s="27"/>
      <c r="Q19" s="28">
        <f t="shared" si="5"/>
        <v>99.8058252427184</v>
      </c>
      <c r="R19" s="29" t="s">
        <v>23</v>
      </c>
    </row>
    <row r="20" s="1" customFormat="1" ht="20.1" customHeight="1" spans="1:18">
      <c r="A20" s="12" t="s">
        <v>65</v>
      </c>
      <c r="B20" s="13" t="s">
        <v>66</v>
      </c>
      <c r="C20" s="13">
        <v>105</v>
      </c>
      <c r="D20" s="13">
        <v>101</v>
      </c>
      <c r="E20" s="13">
        <v>101</v>
      </c>
      <c r="F20" s="14">
        <f t="shared" si="0"/>
        <v>1</v>
      </c>
      <c r="G20" s="13">
        <f t="shared" si="1"/>
        <v>101</v>
      </c>
      <c r="H20" s="14">
        <f t="shared" ref="H20:H39" si="6">IFERROR(G20/D20,"")</f>
        <v>1</v>
      </c>
      <c r="I20" s="26">
        <v>0</v>
      </c>
      <c r="J20" s="26">
        <v>0</v>
      </c>
      <c r="K20" s="14">
        <f t="shared" si="3"/>
        <v>0</v>
      </c>
      <c r="L20" s="26">
        <v>0</v>
      </c>
      <c r="M20" s="14">
        <f t="shared" si="4"/>
        <v>1</v>
      </c>
      <c r="N20" s="27">
        <v>1</v>
      </c>
      <c r="O20" s="27">
        <v>1</v>
      </c>
      <c r="P20" s="27"/>
      <c r="Q20" s="28">
        <f t="shared" si="5"/>
        <v>100</v>
      </c>
      <c r="R20" s="29" t="s">
        <v>23</v>
      </c>
    </row>
    <row r="21" s="1" customFormat="1" ht="20.1" customHeight="1" spans="1:18">
      <c r="A21" s="12" t="s">
        <v>67</v>
      </c>
      <c r="B21" s="13" t="s">
        <v>68</v>
      </c>
      <c r="C21" s="13" t="s">
        <v>69</v>
      </c>
      <c r="D21" s="13" t="s">
        <v>70</v>
      </c>
      <c r="E21" s="13" t="s">
        <v>70</v>
      </c>
      <c r="F21" s="14">
        <f t="shared" si="0"/>
        <v>1</v>
      </c>
      <c r="G21" s="13">
        <f t="shared" si="1"/>
        <v>102</v>
      </c>
      <c r="H21" s="14">
        <f t="shared" si="6"/>
        <v>1</v>
      </c>
      <c r="I21" s="26">
        <v>0</v>
      </c>
      <c r="J21" s="26">
        <v>0</v>
      </c>
      <c r="K21" s="14">
        <f t="shared" si="3"/>
        <v>0</v>
      </c>
      <c r="L21" s="26">
        <v>0</v>
      </c>
      <c r="M21" s="14">
        <f t="shared" si="4"/>
        <v>1</v>
      </c>
      <c r="N21" s="27">
        <v>1</v>
      </c>
      <c r="O21" s="27"/>
      <c r="P21" s="27">
        <v>1</v>
      </c>
      <c r="Q21" s="28">
        <v>98</v>
      </c>
      <c r="R21" s="29" t="s">
        <v>23</v>
      </c>
    </row>
    <row r="22" s="1" customFormat="1" ht="20.1" customHeight="1" spans="1:18">
      <c r="A22" s="12" t="s">
        <v>71</v>
      </c>
      <c r="B22" s="13" t="s">
        <v>72</v>
      </c>
      <c r="C22" s="13" t="s">
        <v>73</v>
      </c>
      <c r="D22" s="13" t="s">
        <v>74</v>
      </c>
      <c r="E22" s="13" t="s">
        <v>74</v>
      </c>
      <c r="F22" s="14">
        <f t="shared" si="0"/>
        <v>1</v>
      </c>
      <c r="G22" s="13">
        <f t="shared" si="1"/>
        <v>97</v>
      </c>
      <c r="H22" s="14">
        <f t="shared" si="6"/>
        <v>1</v>
      </c>
      <c r="I22" s="26">
        <v>0</v>
      </c>
      <c r="J22" s="26">
        <v>0</v>
      </c>
      <c r="K22" s="14">
        <f t="shared" si="3"/>
        <v>0</v>
      </c>
      <c r="L22" s="26">
        <v>0</v>
      </c>
      <c r="M22" s="14">
        <f t="shared" si="4"/>
        <v>1</v>
      </c>
      <c r="N22" s="27">
        <v>1</v>
      </c>
      <c r="O22" s="27"/>
      <c r="P22" s="27">
        <v>1</v>
      </c>
      <c r="Q22" s="28">
        <v>98</v>
      </c>
      <c r="R22" s="29" t="s">
        <v>23</v>
      </c>
    </row>
    <row r="23" s="1" customFormat="1" ht="20.1" customHeight="1" spans="1:18">
      <c r="A23" s="12" t="s">
        <v>75</v>
      </c>
      <c r="B23" s="13" t="s">
        <v>76</v>
      </c>
      <c r="C23" s="13" t="s">
        <v>77</v>
      </c>
      <c r="D23" s="13" t="s">
        <v>78</v>
      </c>
      <c r="E23" s="13" t="s">
        <v>78</v>
      </c>
      <c r="F23" s="14">
        <f t="shared" si="0"/>
        <v>1</v>
      </c>
      <c r="G23" s="13">
        <f t="shared" si="1"/>
        <v>60</v>
      </c>
      <c r="H23" s="14">
        <f t="shared" si="6"/>
        <v>1</v>
      </c>
      <c r="I23" s="26">
        <v>0</v>
      </c>
      <c r="J23" s="26">
        <v>0</v>
      </c>
      <c r="K23" s="14">
        <f t="shared" si="3"/>
        <v>0</v>
      </c>
      <c r="L23" s="26">
        <v>0</v>
      </c>
      <c r="M23" s="14">
        <f t="shared" si="4"/>
        <v>1</v>
      </c>
      <c r="N23" s="27">
        <v>1</v>
      </c>
      <c r="O23" s="27">
        <v>1</v>
      </c>
      <c r="P23" s="27"/>
      <c r="Q23" s="28">
        <f t="shared" si="5"/>
        <v>100</v>
      </c>
      <c r="R23" s="29" t="s">
        <v>23</v>
      </c>
    </row>
    <row r="24" s="1" customFormat="1" ht="20.1" customHeight="1" spans="1:18">
      <c r="A24" s="12" t="s">
        <v>79</v>
      </c>
      <c r="B24" s="13" t="s">
        <v>80</v>
      </c>
      <c r="C24" s="13" t="s">
        <v>81</v>
      </c>
      <c r="D24" s="13" t="s">
        <v>81</v>
      </c>
      <c r="E24" s="13" t="s">
        <v>81</v>
      </c>
      <c r="F24" s="14">
        <f t="shared" si="0"/>
        <v>1</v>
      </c>
      <c r="G24" s="13">
        <f t="shared" si="1"/>
        <v>45</v>
      </c>
      <c r="H24" s="14">
        <f t="shared" si="6"/>
        <v>0.978260869565217</v>
      </c>
      <c r="I24" s="26">
        <v>1</v>
      </c>
      <c r="J24" s="26">
        <v>0</v>
      </c>
      <c r="K24" s="14">
        <f t="shared" si="3"/>
        <v>0</v>
      </c>
      <c r="L24" s="26">
        <v>1</v>
      </c>
      <c r="M24" s="14">
        <f t="shared" si="4"/>
        <v>0.978260869565217</v>
      </c>
      <c r="N24" s="26">
        <v>0</v>
      </c>
      <c r="O24" s="26"/>
      <c r="P24" s="26"/>
      <c r="Q24" s="28">
        <f t="shared" si="5"/>
        <v>98.2608695652174</v>
      </c>
      <c r="R24" s="29" t="s">
        <v>23</v>
      </c>
    </row>
    <row r="25" s="1" customFormat="1" ht="20.1" customHeight="1" spans="1:18">
      <c r="A25" s="12" t="s">
        <v>82</v>
      </c>
      <c r="B25" s="13" t="s">
        <v>83</v>
      </c>
      <c r="C25" s="13">
        <v>38</v>
      </c>
      <c r="D25" s="13">
        <v>37</v>
      </c>
      <c r="E25" s="13">
        <v>37</v>
      </c>
      <c r="F25" s="14">
        <f t="shared" si="0"/>
        <v>1</v>
      </c>
      <c r="G25" s="13">
        <f t="shared" si="1"/>
        <v>37</v>
      </c>
      <c r="H25" s="14">
        <f t="shared" si="6"/>
        <v>1</v>
      </c>
      <c r="I25" s="26">
        <v>0</v>
      </c>
      <c r="J25" s="26">
        <v>0</v>
      </c>
      <c r="K25" s="14">
        <f t="shared" si="3"/>
        <v>0</v>
      </c>
      <c r="L25" s="26">
        <v>0</v>
      </c>
      <c r="M25" s="14">
        <f t="shared" si="4"/>
        <v>1</v>
      </c>
      <c r="N25" s="27">
        <v>0</v>
      </c>
      <c r="O25" s="27">
        <v>1</v>
      </c>
      <c r="P25" s="27"/>
      <c r="Q25" s="28">
        <f t="shared" si="5"/>
        <v>100</v>
      </c>
      <c r="R25" s="29" t="s">
        <v>23</v>
      </c>
    </row>
    <row r="26" s="1" customFormat="1" ht="20.1" customHeight="1" spans="1:18">
      <c r="A26" s="12" t="s">
        <v>84</v>
      </c>
      <c r="B26" s="13" t="s">
        <v>85</v>
      </c>
      <c r="C26" s="13" t="s">
        <v>86</v>
      </c>
      <c r="D26" s="13" t="s">
        <v>87</v>
      </c>
      <c r="E26" s="13" t="s">
        <v>87</v>
      </c>
      <c r="F26" s="14">
        <f t="shared" si="0"/>
        <v>1</v>
      </c>
      <c r="G26" s="13">
        <f t="shared" si="1"/>
        <v>24</v>
      </c>
      <c r="H26" s="14">
        <f t="shared" si="6"/>
        <v>1</v>
      </c>
      <c r="I26" s="26">
        <v>0</v>
      </c>
      <c r="J26" s="26">
        <v>0</v>
      </c>
      <c r="K26" s="14">
        <f t="shared" si="3"/>
        <v>0</v>
      </c>
      <c r="L26" s="26">
        <v>0</v>
      </c>
      <c r="M26" s="14">
        <f t="shared" si="4"/>
        <v>1</v>
      </c>
      <c r="N26" s="27">
        <v>0</v>
      </c>
      <c r="O26" s="27"/>
      <c r="P26" s="27"/>
      <c r="Q26" s="28">
        <f t="shared" si="5"/>
        <v>100</v>
      </c>
      <c r="R26" s="29" t="s">
        <v>23</v>
      </c>
    </row>
    <row r="27" ht="20.1" customHeight="1" spans="1:18">
      <c r="A27" s="12" t="s">
        <v>88</v>
      </c>
      <c r="B27" s="13" t="s">
        <v>89</v>
      </c>
      <c r="C27" s="13" t="s">
        <v>90</v>
      </c>
      <c r="D27" s="13" t="s">
        <v>84</v>
      </c>
      <c r="E27" s="13" t="s">
        <v>84</v>
      </c>
      <c r="F27" s="14">
        <f t="shared" si="0"/>
        <v>1</v>
      </c>
      <c r="G27" s="13">
        <f t="shared" si="1"/>
        <v>21</v>
      </c>
      <c r="H27" s="14">
        <f t="shared" si="6"/>
        <v>1</v>
      </c>
      <c r="I27" s="26">
        <v>0</v>
      </c>
      <c r="J27" s="26">
        <v>0</v>
      </c>
      <c r="K27" s="14">
        <f t="shared" si="3"/>
        <v>0</v>
      </c>
      <c r="L27" s="26">
        <v>0</v>
      </c>
      <c r="M27" s="14">
        <f t="shared" si="4"/>
        <v>1</v>
      </c>
      <c r="N27" s="27">
        <v>0</v>
      </c>
      <c r="O27" s="27"/>
      <c r="P27" s="27"/>
      <c r="Q27" s="28">
        <f t="shared" si="5"/>
        <v>100</v>
      </c>
      <c r="R27" s="29" t="s">
        <v>23</v>
      </c>
    </row>
    <row r="28" ht="20.1" customHeight="1" spans="1:18">
      <c r="A28" s="12" t="s">
        <v>91</v>
      </c>
      <c r="B28" s="13" t="s">
        <v>92</v>
      </c>
      <c r="C28" s="13" t="s">
        <v>93</v>
      </c>
      <c r="D28" s="13" t="s">
        <v>91</v>
      </c>
      <c r="E28" s="13" t="s">
        <v>91</v>
      </c>
      <c r="F28" s="14">
        <f t="shared" si="0"/>
        <v>1</v>
      </c>
      <c r="G28" s="13">
        <f t="shared" si="1"/>
        <v>23</v>
      </c>
      <c r="H28" s="14">
        <f t="shared" si="6"/>
        <v>1</v>
      </c>
      <c r="I28" s="26">
        <v>0</v>
      </c>
      <c r="J28" s="26">
        <v>0</v>
      </c>
      <c r="K28" s="14">
        <f t="shared" si="3"/>
        <v>0</v>
      </c>
      <c r="L28" s="26">
        <v>0</v>
      </c>
      <c r="M28" s="14">
        <f t="shared" si="4"/>
        <v>1</v>
      </c>
      <c r="N28" s="26">
        <v>0</v>
      </c>
      <c r="O28" s="26"/>
      <c r="P28" s="26"/>
      <c r="Q28" s="28">
        <f t="shared" si="5"/>
        <v>100</v>
      </c>
      <c r="R28" s="29" t="s">
        <v>23</v>
      </c>
    </row>
    <row r="29" s="1" customFormat="1" ht="20.1" customHeight="1" spans="1:18">
      <c r="A29" s="12" t="s">
        <v>87</v>
      </c>
      <c r="B29" s="13" t="s">
        <v>94</v>
      </c>
      <c r="C29" s="13" t="s">
        <v>91</v>
      </c>
      <c r="D29" s="13" t="s">
        <v>95</v>
      </c>
      <c r="E29" s="13" t="s">
        <v>95</v>
      </c>
      <c r="F29" s="14">
        <f t="shared" si="0"/>
        <v>1</v>
      </c>
      <c r="G29" s="13">
        <f t="shared" si="1"/>
        <v>32</v>
      </c>
      <c r="H29" s="14">
        <f t="shared" si="6"/>
        <v>1</v>
      </c>
      <c r="I29" s="26">
        <v>0</v>
      </c>
      <c r="J29" s="26">
        <v>0</v>
      </c>
      <c r="K29" s="14">
        <f t="shared" si="3"/>
        <v>0</v>
      </c>
      <c r="L29" s="26">
        <v>0</v>
      </c>
      <c r="M29" s="14">
        <f t="shared" ref="M29:M34" si="7">IFERROR((D29-L29)/D29,"")</f>
        <v>1</v>
      </c>
      <c r="N29" s="26">
        <v>0</v>
      </c>
      <c r="O29" s="26"/>
      <c r="P29" s="26"/>
      <c r="Q29" s="28">
        <f t="shared" si="5"/>
        <v>100</v>
      </c>
      <c r="R29" s="29" t="s">
        <v>23</v>
      </c>
    </row>
    <row r="30" ht="20.1" customHeight="1" spans="1:18">
      <c r="A30" s="12" t="s">
        <v>93</v>
      </c>
      <c r="B30" s="13" t="s">
        <v>96</v>
      </c>
      <c r="C30" s="13">
        <v>19</v>
      </c>
      <c r="D30" s="13">
        <v>23</v>
      </c>
      <c r="E30" s="13">
        <v>23</v>
      </c>
      <c r="F30" s="14">
        <f t="shared" si="0"/>
        <v>1</v>
      </c>
      <c r="G30" s="13">
        <f t="shared" si="1"/>
        <v>23</v>
      </c>
      <c r="H30" s="14">
        <f t="shared" si="6"/>
        <v>1</v>
      </c>
      <c r="I30" s="26">
        <v>0</v>
      </c>
      <c r="J30" s="26">
        <v>0</v>
      </c>
      <c r="K30" s="14">
        <f t="shared" si="3"/>
        <v>0</v>
      </c>
      <c r="L30" s="26">
        <v>0</v>
      </c>
      <c r="M30" s="14">
        <f t="shared" si="7"/>
        <v>1</v>
      </c>
      <c r="N30" s="26">
        <v>0</v>
      </c>
      <c r="O30" s="26"/>
      <c r="P30" s="26"/>
      <c r="Q30" s="28">
        <f t="shared" si="5"/>
        <v>100</v>
      </c>
      <c r="R30" s="29" t="s">
        <v>23</v>
      </c>
    </row>
    <row r="31" ht="20.1" customHeight="1" spans="1:18">
      <c r="A31" s="12" t="s">
        <v>90</v>
      </c>
      <c r="B31" s="13" t="s">
        <v>97</v>
      </c>
      <c r="C31" s="13" t="s">
        <v>43</v>
      </c>
      <c r="D31" s="13" t="s">
        <v>63</v>
      </c>
      <c r="E31" s="13" t="s">
        <v>63</v>
      </c>
      <c r="F31" s="14">
        <f t="shared" si="0"/>
        <v>1</v>
      </c>
      <c r="G31" s="13">
        <f t="shared" si="1"/>
        <v>14</v>
      </c>
      <c r="H31" s="14">
        <f t="shared" si="6"/>
        <v>1</v>
      </c>
      <c r="I31" s="26">
        <v>0</v>
      </c>
      <c r="J31" s="26">
        <v>0</v>
      </c>
      <c r="K31" s="14">
        <f t="shared" si="3"/>
        <v>0</v>
      </c>
      <c r="L31" s="26">
        <v>0</v>
      </c>
      <c r="M31" s="14">
        <f t="shared" si="7"/>
        <v>1</v>
      </c>
      <c r="N31" s="15">
        <v>0</v>
      </c>
      <c r="O31" s="15"/>
      <c r="P31" s="15"/>
      <c r="Q31" s="28">
        <f t="shared" si="5"/>
        <v>100</v>
      </c>
      <c r="R31" s="29" t="s">
        <v>23</v>
      </c>
    </row>
    <row r="32" ht="20.1" customHeight="1" spans="1:18">
      <c r="A32" s="12" t="s">
        <v>86</v>
      </c>
      <c r="B32" s="13" t="s">
        <v>98</v>
      </c>
      <c r="C32" s="13" t="s">
        <v>42</v>
      </c>
      <c r="D32" s="13" t="s">
        <v>50</v>
      </c>
      <c r="E32" s="13" t="s">
        <v>50</v>
      </c>
      <c r="F32" s="14">
        <f t="shared" ref="F31:F48" si="8">IFERROR(E31/D31,"")</f>
        <v>1</v>
      </c>
      <c r="G32" s="13">
        <f t="shared" si="1"/>
        <v>10</v>
      </c>
      <c r="H32" s="14">
        <f t="shared" si="6"/>
        <v>1</v>
      </c>
      <c r="I32" s="26">
        <v>0</v>
      </c>
      <c r="J32" s="26">
        <v>0</v>
      </c>
      <c r="K32" s="14">
        <f>IFERROR(J32/D31,"")</f>
        <v>0</v>
      </c>
      <c r="L32" s="26">
        <v>0</v>
      </c>
      <c r="M32" s="14">
        <f t="shared" si="7"/>
        <v>1</v>
      </c>
      <c r="N32" s="27">
        <v>0</v>
      </c>
      <c r="O32" s="27"/>
      <c r="P32" s="27"/>
      <c r="Q32" s="28">
        <f t="shared" si="5"/>
        <v>100</v>
      </c>
      <c r="R32" s="29" t="s">
        <v>23</v>
      </c>
    </row>
    <row r="33" ht="20.1" customHeight="1" spans="1:18">
      <c r="A33" s="12" t="s">
        <v>99</v>
      </c>
      <c r="B33" s="13" t="s">
        <v>100</v>
      </c>
      <c r="C33" s="13" t="s">
        <v>47</v>
      </c>
      <c r="D33" s="13" t="s">
        <v>40</v>
      </c>
      <c r="E33" s="13" t="s">
        <v>40</v>
      </c>
      <c r="F33" s="14">
        <f t="shared" si="8"/>
        <v>1</v>
      </c>
      <c r="G33" s="13">
        <f t="shared" si="1"/>
        <v>5</v>
      </c>
      <c r="H33" s="14">
        <f t="shared" ref="H33:H58" si="9">IFERROR(G33/D33,"")</f>
        <v>0.833333333333333</v>
      </c>
      <c r="I33" s="26">
        <v>1</v>
      </c>
      <c r="J33" s="26">
        <v>0</v>
      </c>
      <c r="K33" s="14">
        <f t="shared" ref="K33:K48" si="10">IFERROR(J33/D32,"")</f>
        <v>0</v>
      </c>
      <c r="L33" s="26">
        <v>0</v>
      </c>
      <c r="M33" s="14">
        <f t="shared" si="7"/>
        <v>1</v>
      </c>
      <c r="N33" s="26">
        <v>0</v>
      </c>
      <c r="O33" s="26"/>
      <c r="P33" s="26"/>
      <c r="Q33" s="28">
        <f t="shared" si="5"/>
        <v>93.3333333333333</v>
      </c>
      <c r="R33" s="29" t="s">
        <v>101</v>
      </c>
    </row>
    <row r="34" ht="20.1" customHeight="1" spans="1:18">
      <c r="A34" s="12" t="s">
        <v>102</v>
      </c>
      <c r="B34" s="13" t="s">
        <v>103</v>
      </c>
      <c r="C34" s="13" t="s">
        <v>44</v>
      </c>
      <c r="D34" s="13" t="s">
        <v>44</v>
      </c>
      <c r="E34" s="13" t="s">
        <v>44</v>
      </c>
      <c r="F34" s="14">
        <f t="shared" si="8"/>
        <v>1</v>
      </c>
      <c r="G34" s="13">
        <f t="shared" si="1"/>
        <v>7</v>
      </c>
      <c r="H34" s="14">
        <f t="shared" si="9"/>
        <v>1</v>
      </c>
      <c r="I34" s="26">
        <v>0</v>
      </c>
      <c r="J34" s="26">
        <v>0</v>
      </c>
      <c r="K34" s="14">
        <f t="shared" si="10"/>
        <v>0</v>
      </c>
      <c r="L34" s="26">
        <v>0</v>
      </c>
      <c r="M34" s="14">
        <f t="shared" si="7"/>
        <v>1</v>
      </c>
      <c r="N34" s="26">
        <v>0</v>
      </c>
      <c r="O34" s="26"/>
      <c r="P34" s="26"/>
      <c r="Q34" s="28">
        <f t="shared" si="5"/>
        <v>100</v>
      </c>
      <c r="R34" s="29" t="s">
        <v>23</v>
      </c>
    </row>
    <row r="35" ht="20.1" customHeight="1" spans="1:18">
      <c r="A35" s="12" t="s">
        <v>104</v>
      </c>
      <c r="B35" s="13" t="s">
        <v>105</v>
      </c>
      <c r="C35" s="13" t="s">
        <v>40</v>
      </c>
      <c r="D35" s="13" t="s">
        <v>44</v>
      </c>
      <c r="E35" s="13" t="s">
        <v>44</v>
      </c>
      <c r="F35" s="14">
        <f t="shared" si="8"/>
        <v>1</v>
      </c>
      <c r="G35" s="13">
        <f t="shared" si="1"/>
        <v>6</v>
      </c>
      <c r="H35" s="14">
        <f t="shared" si="9"/>
        <v>0.857142857142857</v>
      </c>
      <c r="I35" s="26">
        <v>1</v>
      </c>
      <c r="J35" s="26">
        <v>0</v>
      </c>
      <c r="K35" s="14">
        <f t="shared" si="10"/>
        <v>0</v>
      </c>
      <c r="L35" s="26">
        <v>0</v>
      </c>
      <c r="M35" s="14">
        <f t="shared" ref="M35:M48" si="11">IFERROR((D34-L35)/D34,"")</f>
        <v>1</v>
      </c>
      <c r="N35" s="26">
        <v>0</v>
      </c>
      <c r="O35" s="26"/>
      <c r="P35" s="26"/>
      <c r="Q35" s="28">
        <f t="shared" si="5"/>
        <v>94.2857142857143</v>
      </c>
      <c r="R35" s="29" t="s">
        <v>101</v>
      </c>
    </row>
    <row r="36" ht="20.1" customHeight="1" spans="1:18">
      <c r="A36" s="12" t="s">
        <v>106</v>
      </c>
      <c r="B36" s="13" t="s">
        <v>107</v>
      </c>
      <c r="C36" s="13" t="s">
        <v>40</v>
      </c>
      <c r="D36" s="13" t="s">
        <v>32</v>
      </c>
      <c r="E36" s="13" t="s">
        <v>32</v>
      </c>
      <c r="F36" s="14">
        <f t="shared" si="8"/>
        <v>1</v>
      </c>
      <c r="G36" s="13">
        <f t="shared" si="1"/>
        <v>4</v>
      </c>
      <c r="H36" s="14">
        <f t="shared" si="9"/>
        <v>1</v>
      </c>
      <c r="I36" s="26">
        <v>0</v>
      </c>
      <c r="J36" s="26">
        <v>0</v>
      </c>
      <c r="K36" s="14">
        <f t="shared" si="10"/>
        <v>0</v>
      </c>
      <c r="L36" s="26">
        <v>0</v>
      </c>
      <c r="M36" s="14">
        <f t="shared" si="11"/>
        <v>1</v>
      </c>
      <c r="N36" s="26">
        <v>0</v>
      </c>
      <c r="O36" s="26"/>
      <c r="P36" s="26"/>
      <c r="Q36" s="28">
        <f t="shared" si="5"/>
        <v>100</v>
      </c>
      <c r="R36" s="29" t="s">
        <v>23</v>
      </c>
    </row>
    <row r="37" ht="20.1" customHeight="1" spans="1:18">
      <c r="A37" s="12" t="s">
        <v>95</v>
      </c>
      <c r="B37" s="13" t="s">
        <v>108</v>
      </c>
      <c r="C37" s="13" t="s">
        <v>36</v>
      </c>
      <c r="D37" s="13" t="s">
        <v>28</v>
      </c>
      <c r="E37" s="13" t="s">
        <v>28</v>
      </c>
      <c r="F37" s="14">
        <f t="shared" si="8"/>
        <v>1</v>
      </c>
      <c r="G37" s="13">
        <f t="shared" si="1"/>
        <v>3</v>
      </c>
      <c r="H37" s="14">
        <f t="shared" si="9"/>
        <v>1</v>
      </c>
      <c r="I37" s="26">
        <v>0</v>
      </c>
      <c r="J37" s="26">
        <v>0</v>
      </c>
      <c r="K37" s="14">
        <f t="shared" si="10"/>
        <v>0</v>
      </c>
      <c r="L37" s="26">
        <v>0</v>
      </c>
      <c r="M37" s="14">
        <f t="shared" si="11"/>
        <v>1</v>
      </c>
      <c r="N37" s="27">
        <v>0</v>
      </c>
      <c r="O37" s="27"/>
      <c r="P37" s="27"/>
      <c r="Q37" s="28">
        <f t="shared" si="5"/>
        <v>100</v>
      </c>
      <c r="R37" s="29" t="s">
        <v>23</v>
      </c>
    </row>
    <row r="38" ht="20.1" customHeight="1" spans="1:18">
      <c r="A38" s="12" t="s">
        <v>109</v>
      </c>
      <c r="B38" s="13" t="s">
        <v>110</v>
      </c>
      <c r="C38" s="13" t="s">
        <v>32</v>
      </c>
      <c r="D38" s="13" t="s">
        <v>36</v>
      </c>
      <c r="E38" s="13" t="s">
        <v>36</v>
      </c>
      <c r="F38" s="14">
        <f t="shared" si="8"/>
        <v>1</v>
      </c>
      <c r="G38" s="13">
        <f t="shared" si="1"/>
        <v>5</v>
      </c>
      <c r="H38" s="14">
        <f t="shared" si="9"/>
        <v>1</v>
      </c>
      <c r="I38" s="26">
        <v>0</v>
      </c>
      <c r="J38" s="26">
        <v>0</v>
      </c>
      <c r="K38" s="14">
        <f t="shared" si="10"/>
        <v>0</v>
      </c>
      <c r="L38" s="26">
        <v>0</v>
      </c>
      <c r="M38" s="14">
        <f t="shared" si="11"/>
        <v>1</v>
      </c>
      <c r="N38" s="27">
        <v>0</v>
      </c>
      <c r="O38" s="27"/>
      <c r="P38" s="27"/>
      <c r="Q38" s="28">
        <f t="shared" si="5"/>
        <v>100</v>
      </c>
      <c r="R38" s="29" t="s">
        <v>23</v>
      </c>
    </row>
    <row r="39" ht="20.1" customHeight="1" spans="1:18">
      <c r="A39" s="12" t="s">
        <v>111</v>
      </c>
      <c r="B39" s="13" t="s">
        <v>112</v>
      </c>
      <c r="C39" s="13" t="s">
        <v>32</v>
      </c>
      <c r="D39" s="13" t="s">
        <v>32</v>
      </c>
      <c r="E39" s="13" t="s">
        <v>32</v>
      </c>
      <c r="F39" s="14">
        <f t="shared" si="8"/>
        <v>1</v>
      </c>
      <c r="G39" s="13">
        <f t="shared" si="1"/>
        <v>4</v>
      </c>
      <c r="H39" s="14">
        <f t="shared" si="9"/>
        <v>1</v>
      </c>
      <c r="I39" s="26">
        <v>0</v>
      </c>
      <c r="J39" s="26">
        <v>0</v>
      </c>
      <c r="K39" s="14">
        <f t="shared" si="10"/>
        <v>0</v>
      </c>
      <c r="L39" s="26">
        <v>0</v>
      </c>
      <c r="M39" s="14">
        <f t="shared" si="11"/>
        <v>1</v>
      </c>
      <c r="N39" s="26">
        <v>0</v>
      </c>
      <c r="O39" s="26"/>
      <c r="P39" s="26"/>
      <c r="Q39" s="28">
        <f t="shared" si="5"/>
        <v>100</v>
      </c>
      <c r="R39" s="29" t="s">
        <v>23</v>
      </c>
    </row>
    <row r="40" ht="20.1" customHeight="1" spans="1:18">
      <c r="A40" s="12" t="s">
        <v>113</v>
      </c>
      <c r="B40" s="13" t="s">
        <v>114</v>
      </c>
      <c r="C40" s="13" t="s">
        <v>28</v>
      </c>
      <c r="D40" s="13" t="s">
        <v>32</v>
      </c>
      <c r="E40" s="13" t="s">
        <v>32</v>
      </c>
      <c r="F40" s="14">
        <f t="shared" si="8"/>
        <v>1</v>
      </c>
      <c r="G40" s="13">
        <f t="shared" si="1"/>
        <v>4</v>
      </c>
      <c r="H40" s="14">
        <f t="shared" si="9"/>
        <v>1</v>
      </c>
      <c r="I40" s="26">
        <v>0</v>
      </c>
      <c r="J40" s="26">
        <v>0</v>
      </c>
      <c r="K40" s="14">
        <f t="shared" si="10"/>
        <v>0</v>
      </c>
      <c r="L40" s="26">
        <v>0</v>
      </c>
      <c r="M40" s="14">
        <f t="shared" si="11"/>
        <v>1</v>
      </c>
      <c r="N40" s="26">
        <v>0</v>
      </c>
      <c r="O40" s="26"/>
      <c r="P40" s="26"/>
      <c r="Q40" s="28">
        <f t="shared" ref="Q40:Q56" si="12">IFERROR(H40*40+(1-K40)*20+M40*40,"")</f>
        <v>100</v>
      </c>
      <c r="R40" s="29" t="s">
        <v>23</v>
      </c>
    </row>
    <row r="41" ht="20.1" customHeight="1" spans="1:18">
      <c r="A41" s="12" t="s">
        <v>115</v>
      </c>
      <c r="B41" s="13" t="s">
        <v>116</v>
      </c>
      <c r="C41" s="13" t="s">
        <v>28</v>
      </c>
      <c r="D41" s="13" t="s">
        <v>32</v>
      </c>
      <c r="E41" s="13" t="s">
        <v>32</v>
      </c>
      <c r="F41" s="14">
        <f t="shared" si="8"/>
        <v>1</v>
      </c>
      <c r="G41" s="13">
        <f t="shared" si="1"/>
        <v>4</v>
      </c>
      <c r="H41" s="14">
        <f t="shared" si="9"/>
        <v>1</v>
      </c>
      <c r="I41" s="26">
        <v>0</v>
      </c>
      <c r="J41" s="26">
        <v>0</v>
      </c>
      <c r="K41" s="14">
        <f t="shared" si="10"/>
        <v>0</v>
      </c>
      <c r="L41" s="26">
        <v>0</v>
      </c>
      <c r="M41" s="14">
        <f t="shared" si="11"/>
        <v>1</v>
      </c>
      <c r="N41" s="26">
        <v>0</v>
      </c>
      <c r="O41" s="26"/>
      <c r="P41" s="26"/>
      <c r="Q41" s="28">
        <f t="shared" si="12"/>
        <v>100</v>
      </c>
      <c r="R41" s="29" t="s">
        <v>23</v>
      </c>
    </row>
    <row r="42" ht="20.1" customHeight="1" spans="1:18">
      <c r="A42" s="12" t="s">
        <v>117</v>
      </c>
      <c r="B42" s="13" t="s">
        <v>118</v>
      </c>
      <c r="C42" s="13" t="s">
        <v>24</v>
      </c>
      <c r="D42" s="13" t="s">
        <v>24</v>
      </c>
      <c r="E42" s="13" t="s">
        <v>24</v>
      </c>
      <c r="F42" s="14">
        <f t="shared" si="8"/>
        <v>1</v>
      </c>
      <c r="G42" s="13">
        <f t="shared" si="1"/>
        <v>2</v>
      </c>
      <c r="H42" s="14">
        <f t="shared" si="9"/>
        <v>1</v>
      </c>
      <c r="I42" s="26">
        <v>0</v>
      </c>
      <c r="J42" s="26">
        <v>0</v>
      </c>
      <c r="K42" s="14">
        <f t="shared" si="10"/>
        <v>0</v>
      </c>
      <c r="L42" s="26">
        <v>0</v>
      </c>
      <c r="M42" s="14">
        <f t="shared" si="11"/>
        <v>1</v>
      </c>
      <c r="N42" s="26">
        <v>0</v>
      </c>
      <c r="O42" s="26"/>
      <c r="P42" s="26"/>
      <c r="Q42" s="28">
        <f t="shared" si="12"/>
        <v>100</v>
      </c>
      <c r="R42" s="29" t="s">
        <v>23</v>
      </c>
    </row>
    <row r="43" ht="20.1" customHeight="1" spans="1:18">
      <c r="A43" s="12" t="s">
        <v>119</v>
      </c>
      <c r="B43" s="13" t="s">
        <v>120</v>
      </c>
      <c r="C43" s="13" t="s">
        <v>24</v>
      </c>
      <c r="D43" s="13" t="s">
        <v>24</v>
      </c>
      <c r="E43" s="13" t="s">
        <v>24</v>
      </c>
      <c r="F43" s="14">
        <f t="shared" si="8"/>
        <v>1</v>
      </c>
      <c r="G43" s="13">
        <f t="shared" si="1"/>
        <v>2</v>
      </c>
      <c r="H43" s="14">
        <f t="shared" si="9"/>
        <v>1</v>
      </c>
      <c r="I43" s="26">
        <v>0</v>
      </c>
      <c r="J43" s="26">
        <v>0</v>
      </c>
      <c r="K43" s="14">
        <f t="shared" si="10"/>
        <v>0</v>
      </c>
      <c r="L43" s="26">
        <v>0</v>
      </c>
      <c r="M43" s="14">
        <f t="shared" si="11"/>
        <v>1</v>
      </c>
      <c r="N43" s="26">
        <v>0</v>
      </c>
      <c r="O43" s="26"/>
      <c r="P43" s="26"/>
      <c r="Q43" s="28">
        <f t="shared" si="12"/>
        <v>100</v>
      </c>
      <c r="R43" s="29" t="s">
        <v>23</v>
      </c>
    </row>
    <row r="44" ht="20.1" customHeight="1" spans="1:18">
      <c r="A44" s="12" t="s">
        <v>121</v>
      </c>
      <c r="B44" s="13" t="s">
        <v>122</v>
      </c>
      <c r="C44" s="13" t="s">
        <v>21</v>
      </c>
      <c r="D44" s="13" t="s">
        <v>21</v>
      </c>
      <c r="E44" s="13" t="s">
        <v>21</v>
      </c>
      <c r="F44" s="14">
        <f t="shared" si="8"/>
        <v>1</v>
      </c>
      <c r="G44" s="13">
        <f t="shared" si="1"/>
        <v>1</v>
      </c>
      <c r="H44" s="14">
        <f t="shared" si="9"/>
        <v>1</v>
      </c>
      <c r="I44" s="26">
        <v>0</v>
      </c>
      <c r="J44" s="26">
        <v>0</v>
      </c>
      <c r="K44" s="14">
        <f t="shared" si="10"/>
        <v>0</v>
      </c>
      <c r="L44" s="26">
        <v>0</v>
      </c>
      <c r="M44" s="14">
        <f t="shared" si="11"/>
        <v>1</v>
      </c>
      <c r="N44" s="26">
        <v>0</v>
      </c>
      <c r="O44" s="26"/>
      <c r="P44" s="26"/>
      <c r="Q44" s="28">
        <f t="shared" si="12"/>
        <v>100</v>
      </c>
      <c r="R44" s="29" t="s">
        <v>23</v>
      </c>
    </row>
    <row r="45" ht="20.1" customHeight="1" spans="1:18">
      <c r="A45" s="12" t="s">
        <v>123</v>
      </c>
      <c r="B45" s="13" t="s">
        <v>124</v>
      </c>
      <c r="C45" s="13">
        <v>2</v>
      </c>
      <c r="D45" s="13">
        <v>2</v>
      </c>
      <c r="E45" s="13">
        <v>2</v>
      </c>
      <c r="F45" s="14">
        <v>1</v>
      </c>
      <c r="G45" s="13">
        <f t="shared" si="1"/>
        <v>2</v>
      </c>
      <c r="H45" s="14">
        <f t="shared" si="9"/>
        <v>1</v>
      </c>
      <c r="I45" s="26">
        <v>0</v>
      </c>
      <c r="J45" s="26">
        <v>0</v>
      </c>
      <c r="K45" s="14">
        <v>0</v>
      </c>
      <c r="L45" s="26">
        <v>0</v>
      </c>
      <c r="M45" s="14">
        <v>1</v>
      </c>
      <c r="N45" s="26">
        <v>0</v>
      </c>
      <c r="O45" s="26"/>
      <c r="P45" s="26"/>
      <c r="Q45" s="28">
        <f t="shared" si="12"/>
        <v>100</v>
      </c>
      <c r="R45" s="29" t="s">
        <v>23</v>
      </c>
    </row>
    <row r="46" ht="20.1" customHeight="1" spans="1:18">
      <c r="A46" s="12" t="s">
        <v>125</v>
      </c>
      <c r="B46" s="13" t="s">
        <v>126</v>
      </c>
      <c r="C46" s="13" t="s">
        <v>21</v>
      </c>
      <c r="D46" s="13" t="s">
        <v>21</v>
      </c>
      <c r="E46" s="13" t="s">
        <v>21</v>
      </c>
      <c r="F46" s="14">
        <v>1</v>
      </c>
      <c r="G46" s="13">
        <f t="shared" si="1"/>
        <v>1</v>
      </c>
      <c r="H46" s="14">
        <f t="shared" si="9"/>
        <v>1</v>
      </c>
      <c r="I46" s="26">
        <v>0</v>
      </c>
      <c r="J46" s="26">
        <v>0</v>
      </c>
      <c r="K46" s="14">
        <v>0</v>
      </c>
      <c r="L46" s="26">
        <v>0</v>
      </c>
      <c r="M46" s="14">
        <v>1</v>
      </c>
      <c r="N46" s="26">
        <v>0</v>
      </c>
      <c r="O46" s="26"/>
      <c r="P46" s="26"/>
      <c r="Q46" s="28">
        <f t="shared" si="12"/>
        <v>100</v>
      </c>
      <c r="R46" s="29" t="s">
        <v>23</v>
      </c>
    </row>
    <row r="47" s="1" customFormat="1" ht="20.1" customHeight="1" spans="1:18">
      <c r="A47" s="12" t="s">
        <v>127</v>
      </c>
      <c r="B47" s="13" t="s">
        <v>128</v>
      </c>
      <c r="C47" s="13" t="s">
        <v>129</v>
      </c>
      <c r="D47" s="13" t="s">
        <v>129</v>
      </c>
      <c r="E47" s="13" t="s">
        <v>129</v>
      </c>
      <c r="F47" s="14">
        <f>IFERROR(E44/D44,"")</f>
        <v>1</v>
      </c>
      <c r="G47" s="13">
        <f t="shared" si="1"/>
        <v>0</v>
      </c>
      <c r="H47" s="14">
        <v>1</v>
      </c>
      <c r="I47" s="26">
        <v>0</v>
      </c>
      <c r="J47" s="26">
        <v>0</v>
      </c>
      <c r="K47" s="14">
        <f>IFERROR(J47/D44,"")</f>
        <v>0</v>
      </c>
      <c r="L47" s="26">
        <v>0</v>
      </c>
      <c r="M47" s="14">
        <f>IFERROR((D44-L47)/D44,"")</f>
        <v>1</v>
      </c>
      <c r="N47" s="15">
        <v>0</v>
      </c>
      <c r="O47" s="15"/>
      <c r="P47" s="15"/>
      <c r="Q47" s="28">
        <f t="shared" si="12"/>
        <v>100</v>
      </c>
      <c r="R47" s="29" t="s">
        <v>23</v>
      </c>
    </row>
    <row r="48" ht="20.1" customHeight="1" spans="1:18">
      <c r="A48" s="12" t="s">
        <v>130</v>
      </c>
      <c r="B48" s="13" t="s">
        <v>131</v>
      </c>
      <c r="C48" s="13" t="s">
        <v>129</v>
      </c>
      <c r="D48" s="13" t="s">
        <v>21</v>
      </c>
      <c r="E48" s="13" t="s">
        <v>21</v>
      </c>
      <c r="F48" s="14">
        <v>1</v>
      </c>
      <c r="G48" s="13">
        <f t="shared" si="1"/>
        <v>1</v>
      </c>
      <c r="H48" s="14">
        <f>IFERROR(G48/D48,"")</f>
        <v>1</v>
      </c>
      <c r="I48" s="26">
        <v>0</v>
      </c>
      <c r="J48" s="26">
        <v>0</v>
      </c>
      <c r="K48" s="14">
        <v>0</v>
      </c>
      <c r="L48" s="26">
        <v>0</v>
      </c>
      <c r="M48" s="14">
        <v>1</v>
      </c>
      <c r="N48" s="26">
        <v>0</v>
      </c>
      <c r="O48" s="26"/>
      <c r="P48" s="26"/>
      <c r="Q48" s="28">
        <f t="shared" si="12"/>
        <v>100</v>
      </c>
      <c r="R48" s="29" t="s">
        <v>23</v>
      </c>
    </row>
    <row r="49" ht="20.1" customHeight="1" spans="1:18">
      <c r="A49" s="12" t="s">
        <v>132</v>
      </c>
      <c r="B49" s="13" t="s">
        <v>133</v>
      </c>
      <c r="C49" s="13" t="s">
        <v>129</v>
      </c>
      <c r="D49" s="13" t="s">
        <v>129</v>
      </c>
      <c r="E49" s="13" t="s">
        <v>129</v>
      </c>
      <c r="F49" s="14">
        <f>IFERROR(E48/D48,"")</f>
        <v>1</v>
      </c>
      <c r="G49" s="13">
        <f t="shared" si="1"/>
        <v>0</v>
      </c>
      <c r="H49" s="14">
        <v>1</v>
      </c>
      <c r="I49" s="26">
        <v>0</v>
      </c>
      <c r="J49" s="26">
        <v>0</v>
      </c>
      <c r="K49" s="14">
        <f>IFERROR(J49/D48,"")</f>
        <v>0</v>
      </c>
      <c r="L49" s="26">
        <v>0</v>
      </c>
      <c r="M49" s="14">
        <f>IFERROR((D48-L49)/D48,"")</f>
        <v>1</v>
      </c>
      <c r="N49" s="26">
        <v>0</v>
      </c>
      <c r="O49" s="26"/>
      <c r="P49" s="26"/>
      <c r="Q49" s="28">
        <f t="shared" si="12"/>
        <v>100</v>
      </c>
      <c r="R49" s="29" t="s">
        <v>23</v>
      </c>
    </row>
    <row r="50" ht="20.1" customHeight="1" spans="1:18">
      <c r="A50" s="12" t="s">
        <v>134</v>
      </c>
      <c r="B50" s="13" t="s">
        <v>135</v>
      </c>
      <c r="C50" s="13" t="s">
        <v>129</v>
      </c>
      <c r="D50" s="13" t="s">
        <v>21</v>
      </c>
      <c r="E50" s="13" t="s">
        <v>21</v>
      </c>
      <c r="F50" s="14">
        <v>1</v>
      </c>
      <c r="G50" s="13">
        <f t="shared" si="1"/>
        <v>1</v>
      </c>
      <c r="H50" s="14">
        <f>IFERROR(G50/D50,"")</f>
        <v>1</v>
      </c>
      <c r="I50" s="26">
        <v>0</v>
      </c>
      <c r="J50" s="26">
        <v>0</v>
      </c>
      <c r="K50" s="14">
        <v>0</v>
      </c>
      <c r="L50" s="26">
        <v>0</v>
      </c>
      <c r="M50" s="14">
        <v>1</v>
      </c>
      <c r="N50" s="26">
        <v>0</v>
      </c>
      <c r="O50" s="26"/>
      <c r="P50" s="26"/>
      <c r="Q50" s="28">
        <f t="shared" si="12"/>
        <v>100</v>
      </c>
      <c r="R50" s="29" t="s">
        <v>23</v>
      </c>
    </row>
    <row r="51" ht="20.1" customHeight="1" spans="1:18">
      <c r="A51" s="12" t="s">
        <v>81</v>
      </c>
      <c r="B51" s="13" t="s">
        <v>136</v>
      </c>
      <c r="C51" s="13" t="s">
        <v>129</v>
      </c>
      <c r="D51" s="13" t="s">
        <v>129</v>
      </c>
      <c r="E51" s="13" t="s">
        <v>129</v>
      </c>
      <c r="F51" s="14">
        <v>1</v>
      </c>
      <c r="G51" s="13">
        <f t="shared" si="1"/>
        <v>0</v>
      </c>
      <c r="H51" s="14">
        <v>1</v>
      </c>
      <c r="I51" s="26">
        <v>0</v>
      </c>
      <c r="J51" s="26">
        <v>0</v>
      </c>
      <c r="K51" s="14">
        <v>0</v>
      </c>
      <c r="L51" s="26">
        <v>0</v>
      </c>
      <c r="M51" s="14">
        <v>1</v>
      </c>
      <c r="N51" s="26">
        <v>0</v>
      </c>
      <c r="O51" s="26"/>
      <c r="P51" s="26"/>
      <c r="Q51" s="28">
        <f t="shared" si="12"/>
        <v>100</v>
      </c>
      <c r="R51" s="29" t="s">
        <v>23</v>
      </c>
    </row>
    <row r="52" ht="20.1" customHeight="1" spans="1:18">
      <c r="A52" s="12" t="s">
        <v>137</v>
      </c>
      <c r="B52" s="13" t="s">
        <v>138</v>
      </c>
      <c r="C52" s="13" t="s">
        <v>129</v>
      </c>
      <c r="D52" s="13" t="s">
        <v>129</v>
      </c>
      <c r="E52" s="13" t="s">
        <v>129</v>
      </c>
      <c r="F52" s="14">
        <v>1</v>
      </c>
      <c r="G52" s="13">
        <f t="shared" ref="G48:G55" si="13">E52-I52</f>
        <v>0</v>
      </c>
      <c r="H52" s="14">
        <v>1</v>
      </c>
      <c r="I52" s="26">
        <v>0</v>
      </c>
      <c r="J52" s="26">
        <v>0</v>
      </c>
      <c r="K52" s="14">
        <v>0</v>
      </c>
      <c r="L52" s="26">
        <v>0</v>
      </c>
      <c r="M52" s="14">
        <v>1</v>
      </c>
      <c r="N52" s="26">
        <v>0</v>
      </c>
      <c r="O52" s="26"/>
      <c r="P52" s="26"/>
      <c r="Q52" s="28">
        <f t="shared" si="12"/>
        <v>100</v>
      </c>
      <c r="R52" s="29" t="s">
        <v>23</v>
      </c>
    </row>
    <row r="53" ht="20.1" customHeight="1" spans="1:18">
      <c r="A53" s="12" t="s">
        <v>139</v>
      </c>
      <c r="B53" s="13" t="s">
        <v>140</v>
      </c>
      <c r="C53" s="13" t="s">
        <v>129</v>
      </c>
      <c r="D53" s="13" t="s">
        <v>129</v>
      </c>
      <c r="E53" s="13" t="s">
        <v>129</v>
      </c>
      <c r="F53" s="14">
        <v>1</v>
      </c>
      <c r="G53" s="13">
        <f t="shared" si="13"/>
        <v>0</v>
      </c>
      <c r="H53" s="14">
        <v>1</v>
      </c>
      <c r="I53" s="26">
        <v>0</v>
      </c>
      <c r="J53" s="26">
        <v>0</v>
      </c>
      <c r="K53" s="14">
        <v>0</v>
      </c>
      <c r="L53" s="26">
        <v>0</v>
      </c>
      <c r="M53" s="14">
        <v>1</v>
      </c>
      <c r="N53" s="26">
        <v>0</v>
      </c>
      <c r="O53" s="26"/>
      <c r="P53" s="26"/>
      <c r="Q53" s="28">
        <f t="shared" si="12"/>
        <v>100</v>
      </c>
      <c r="R53" s="29" t="s">
        <v>23</v>
      </c>
    </row>
    <row r="54" ht="20.1" customHeight="1" spans="1:18">
      <c r="A54" s="12" t="s">
        <v>141</v>
      </c>
      <c r="B54" s="13" t="s">
        <v>142</v>
      </c>
      <c r="C54" s="13" t="s">
        <v>129</v>
      </c>
      <c r="D54" s="13" t="s">
        <v>21</v>
      </c>
      <c r="E54" s="13" t="s">
        <v>21</v>
      </c>
      <c r="F54" s="14">
        <v>1</v>
      </c>
      <c r="G54" s="13">
        <f t="shared" si="13"/>
        <v>1</v>
      </c>
      <c r="H54" s="14">
        <f>IFERROR(G54/D54,"")</f>
        <v>1</v>
      </c>
      <c r="I54" s="26">
        <v>0</v>
      </c>
      <c r="J54" s="26">
        <v>0</v>
      </c>
      <c r="K54" s="14">
        <v>0</v>
      </c>
      <c r="L54" s="26">
        <v>0</v>
      </c>
      <c r="M54" s="14">
        <v>1</v>
      </c>
      <c r="N54" s="26">
        <v>0</v>
      </c>
      <c r="O54" s="26"/>
      <c r="P54" s="26"/>
      <c r="Q54" s="28">
        <f t="shared" si="12"/>
        <v>100</v>
      </c>
      <c r="R54" s="29" t="s">
        <v>23</v>
      </c>
    </row>
    <row r="55" ht="20.1" customHeight="1" spans="1:18">
      <c r="A55" s="12" t="s">
        <v>143</v>
      </c>
      <c r="B55" s="13" t="s">
        <v>144</v>
      </c>
      <c r="C55" s="13" t="s">
        <v>129</v>
      </c>
      <c r="D55" s="13" t="s">
        <v>129</v>
      </c>
      <c r="E55" s="13" t="s">
        <v>129</v>
      </c>
      <c r="F55" s="14">
        <v>1</v>
      </c>
      <c r="G55" s="13">
        <f t="shared" si="13"/>
        <v>0</v>
      </c>
      <c r="H55" s="14">
        <v>1</v>
      </c>
      <c r="I55" s="26">
        <v>0</v>
      </c>
      <c r="J55" s="26">
        <v>0</v>
      </c>
      <c r="K55" s="14">
        <v>0</v>
      </c>
      <c r="L55" s="26">
        <v>0</v>
      </c>
      <c r="M55" s="14">
        <v>1</v>
      </c>
      <c r="N55" s="26">
        <v>0</v>
      </c>
      <c r="O55" s="26"/>
      <c r="P55" s="26"/>
      <c r="Q55" s="28">
        <f t="shared" si="12"/>
        <v>100</v>
      </c>
      <c r="R55" s="29" t="s">
        <v>23</v>
      </c>
    </row>
    <row r="56" ht="20.1" customHeight="1" spans="1:18">
      <c r="A56" s="15" t="s">
        <v>145</v>
      </c>
      <c r="B56" s="15"/>
      <c r="C56" s="16">
        <f>C6+C7+C8+C9+C10+C11+C12+C13+C14+C15+C16+C17+C18+C19+C20+C21+C22+C23+C24+C25+C26+C27+C28+C29+C30+C31+C32+C33+C34+C35+C36+C37+C38+C39+C40+C41+C42+C43+C44+C45+C46+C47+C48+C49+C50+C51+C52+C53+C54+C55</f>
        <v>2848</v>
      </c>
      <c r="D56" s="16">
        <f>D6+D7+D8+D9+D10+D11+D12+D13+D14+D15+D16+D17+D18+D19+D20+D21+D22+D23+D24+D25+D26+D27+D28+D29+D30+D31+D32+D33+D34+D35+D36+D37+D38+D39+D40+D41+D42+D43+D44+D45+D46+D47+D48+D49+D50+D51+D52+D53+D54+D55</f>
        <v>2798</v>
      </c>
      <c r="E56" s="16">
        <f>E6+E7+E8+E9+E10+E11+E12+E13+E14+E15+E16+E17+E18+E19+E20+E21+E22+E23+E24+E25+E26+E27+E28+E29+E30+E31+E32+E33+E34+E35+E36+E37+E38+E39+E40+E41+E42+E43+E44+E45+E46+E47+E48+E49+E50+E51+E52+E53+E54+E55</f>
        <v>2798</v>
      </c>
      <c r="F56" s="14">
        <v>1</v>
      </c>
      <c r="G56" s="16">
        <f>SUM(G6:G55)</f>
        <v>2794</v>
      </c>
      <c r="H56" s="14">
        <f>IFERROR(G56/D56,"")</f>
        <v>0.998570407433881</v>
      </c>
      <c r="I56" s="16">
        <f>SUM(I6:I55)</f>
        <v>4</v>
      </c>
      <c r="J56" s="16">
        <f>SUM(J6:J55)</f>
        <v>6</v>
      </c>
      <c r="K56" s="14">
        <f>IFERROR(J56/D56,"")</f>
        <v>0.00214438884917798</v>
      </c>
      <c r="L56" s="16">
        <f>SUM(L6:L55)</f>
        <v>6</v>
      </c>
      <c r="M56" s="14">
        <f>IFERROR((D56-L56)/D56,"")</f>
        <v>0.997855611150822</v>
      </c>
      <c r="N56" s="26">
        <f>SUM(N6:N55)</f>
        <v>16</v>
      </c>
      <c r="O56" s="26">
        <f>SUM(O7:O55)</f>
        <v>9</v>
      </c>
      <c r="P56" s="26">
        <f>SUM(P6:P55)</f>
        <v>8</v>
      </c>
      <c r="Q56" s="28">
        <f t="shared" si="12"/>
        <v>99.8141529664046</v>
      </c>
      <c r="R56" s="29" t="s">
        <v>23</v>
      </c>
    </row>
    <row r="57" s="1" customFormat="1" ht="20.1" customHeight="1" spans="1:18">
      <c r="A57" s="17" t="s">
        <v>146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="1" customFormat="1" ht="20.1" customHeight="1" spans="1:18">
      <c r="A58" s="19" t="s">
        <v>147</v>
      </c>
      <c r="B58" s="19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="1" customFormat="1" ht="20.1" customHeight="1" spans="1:18">
      <c r="A59" s="19" t="s">
        <v>148</v>
      </c>
      <c r="B59" s="19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="1" customFormat="1" ht="20.1" customHeight="1" spans="1:18">
      <c r="A60" s="19" t="s">
        <v>149</v>
      </c>
      <c r="B60" s="19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="1" customFormat="1" ht="20.1" customHeight="1" spans="1:18">
      <c r="A61" s="19" t="s">
        <v>150</v>
      </c>
      <c r="B61" s="19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="1" customFormat="1" ht="20.1" customHeight="1" spans="1:18">
      <c r="A62" s="19" t="s">
        <v>151</v>
      </c>
      <c r="B62" s="19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</sheetData>
  <mergeCells count="25">
    <mergeCell ref="A1:B1"/>
    <mergeCell ref="A2:R2"/>
    <mergeCell ref="N4:P4"/>
    <mergeCell ref="A56:B56"/>
    <mergeCell ref="A57:R57"/>
    <mergeCell ref="A58:R58"/>
    <mergeCell ref="A59:R59"/>
    <mergeCell ref="A60:R60"/>
    <mergeCell ref="A61:R61"/>
    <mergeCell ref="A62:R6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Q4:Q5"/>
    <mergeCell ref="R4:R5"/>
  </mergeCells>
  <printOptions horizontalCentered="1"/>
  <pageMargins left="0.511805555555556" right="0.511805555555556" top="0.786805555555556" bottom="0.66875" header="0.511805555555556" footer="0.511805555555556"/>
  <pageSetup paperSize="9" scale="9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口天wu</cp:lastModifiedBy>
  <dcterms:created xsi:type="dcterms:W3CDTF">2017-05-16T09:19:00Z</dcterms:created>
  <cp:lastPrinted>2019-07-18T08:27:00Z</cp:lastPrinted>
  <dcterms:modified xsi:type="dcterms:W3CDTF">2021-11-11T07:00:05Z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E833E44D19914B62BFE99A9E8B4F52FA</vt:lpwstr>
  </property>
</Properties>
</file>