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0" firstSheet="1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规模以上工业经济效益" sheetId="6" state="hidden" r:id="rId6"/>
    <sheet name="用电量" sheetId="7" state="hidden" r:id="rId7"/>
    <sheet name="交通运输邮电" sheetId="8" r:id="rId8"/>
    <sheet name="固定资产投资" sheetId="9" r:id="rId9"/>
    <sheet name="固定资产投资2" sheetId="10" state="hidden" r:id="rId10"/>
    <sheet name="商品房建设与销售" sheetId="11" r:id="rId11"/>
    <sheet name="国内贸易、旅游" sheetId="12" r:id="rId12"/>
    <sheet name="热点商品" sheetId="13" r:id="rId13"/>
    <sheet name="规上服务业营业收入" sheetId="14" state="hidden" r:id="rId14"/>
    <sheet name="财政金融" sheetId="15" r:id="rId15"/>
    <sheet name="人民生活和物价" sheetId="16" r:id="rId16"/>
    <sheet name="调查单位" sheetId="17" r:id="rId17"/>
    <sheet name="县市2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<sst xmlns="http://schemas.openxmlformats.org/spreadsheetml/2006/main" count="588" uniqueCount="392">
  <si>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0"/>
      </rPr>
      <t>2022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</si>
  <si>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</si>
  <si>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</si>
  <si>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t>国家</t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</si>
  <si>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</si>
  <si>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</si>
  <si>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</si>
  <si>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</si>
  <si>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5.5%</t>
    </r>
    <r>
      <rPr>
        <sz val="12"/>
        <rFont val="宋体"/>
        <family val="0"/>
      </rPr>
      <t>左右</t>
    </r>
  </si>
  <si>
    <r>
      <t>6.5%</t>
    </r>
    <r>
      <rPr>
        <sz val="11"/>
        <rFont val="宋体"/>
        <family val="0"/>
      </rPr>
      <t>以上</t>
    </r>
  </si>
  <si>
    <r>
      <t>7.5%</t>
    </r>
    <r>
      <rPr>
        <sz val="11"/>
        <rFont val="宋体"/>
        <family val="0"/>
      </rPr>
      <t>以上</t>
    </r>
    <r>
      <rPr>
        <sz val="11"/>
        <rFont val="Times New Roman"/>
        <family val="0"/>
      </rPr>
      <t xml:space="preserve"> 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</si>
  <si>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</si>
  <si>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</si>
  <si>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</si>
  <si>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</si>
  <si>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</si>
  <si>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保稳提质</t>
  </si>
  <si>
    <r>
      <t>30%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</si>
  <si>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</si>
  <si>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</si>
  <si>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</si>
  <si>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</si>
  <si>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8.0%</t>
    </r>
    <r>
      <rPr>
        <sz val="11"/>
        <rFont val="宋体"/>
        <family val="0"/>
      </rPr>
      <t>左右</t>
    </r>
  </si>
  <si>
    <t>居民收入</t>
  </si>
  <si>
    <t>与经济增长基本同步</t>
  </si>
  <si>
    <t>稳步增长</t>
  </si>
  <si>
    <t>城镇新增就业</t>
  </si>
  <si>
    <t>万人</t>
  </si>
  <si>
    <t>70万人</t>
  </si>
  <si>
    <t>城镇调查失业率</t>
  </si>
  <si>
    <r>
      <t>5.5%</t>
    </r>
    <r>
      <rPr>
        <sz val="12"/>
        <rFont val="宋体"/>
        <family val="0"/>
      </rPr>
      <t>以内</t>
    </r>
  </si>
  <si>
    <t>1-11月岳阳市主要经济指标完成情况表</t>
  </si>
  <si>
    <t>主要指标</t>
  </si>
  <si>
    <t>单 位</t>
  </si>
  <si>
    <t>总量</t>
  </si>
  <si>
    <t>增幅（%）</t>
  </si>
  <si>
    <t>地区生产总值（1-9月）</t>
  </si>
  <si>
    <t>亿元</t>
  </si>
  <si>
    <t xml:space="preserve">  第一产业（1-9月）</t>
  </si>
  <si>
    <t xml:space="preserve">  第二产业（1-9月）</t>
  </si>
  <si>
    <t xml:space="preserve">  第三产业（1-9月）</t>
  </si>
  <si>
    <t>规模以上工业增加值</t>
  </si>
  <si>
    <t>—</t>
  </si>
  <si>
    <t>规模以上服务业主营业务收入（1-10月）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</si>
  <si>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</si>
  <si>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</si>
  <si>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</si>
  <si>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</si>
  <si>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</si>
  <si>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</si>
  <si>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</si>
  <si>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</si>
  <si>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</si>
  <si>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</si>
  <si>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</si>
  <si>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</si>
  <si>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</si>
  <si>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实际使用外商直接投资（1-10）</t>
  </si>
  <si>
    <t>万美元</t>
  </si>
  <si>
    <t>一般公共预算收入</t>
  </si>
  <si>
    <t xml:space="preserve">  一般公共预算地方收入</t>
  </si>
  <si>
    <t>一般公共预算支出</t>
  </si>
  <si>
    <t>金融机构存款余额</t>
  </si>
  <si>
    <t xml:space="preserve">  住户存款余额</t>
  </si>
  <si>
    <t>金融机构贷款余额</t>
  </si>
  <si>
    <t>居民消费价格总指数</t>
  </si>
  <si>
    <t>全体居民人均可支配收入（1-9月）</t>
  </si>
  <si>
    <t>元</t>
  </si>
  <si>
    <t>城镇居民人均可支配收入（1-9月）</t>
  </si>
  <si>
    <t>农村居民人均可支配收入（1-9月）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</si>
  <si>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</si>
  <si>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</si>
  <si>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</si>
  <si>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</si>
  <si>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</si>
  <si>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</si>
  <si>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</si>
  <si>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</si>
  <si>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</si>
  <si>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</si>
  <si>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</si>
  <si>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</si>
  <si>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</si>
  <si>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</si>
  <si>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</si>
  <si>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</si>
  <si>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</si>
  <si>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</si>
  <si>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</si>
  <si>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</si>
  <si>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</si>
  <si>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</si>
  <si>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</si>
  <si>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</si>
  <si>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</si>
  <si>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</si>
  <si>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</si>
  <si>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</si>
  <si>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</si>
  <si>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</si>
  <si>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</si>
  <si>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</si>
  <si>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</si>
  <si>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</si>
  <si>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</si>
  <si>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</si>
  <si>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</si>
  <si>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</si>
  <si>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</si>
  <si>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</si>
  <si>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</si>
  <si>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</si>
  <si>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</si>
  <si>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</si>
  <si>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</si>
  <si>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</si>
  <si>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</si>
  <si>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</si>
  <si>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</si>
  <si>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</si>
  <si>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</si>
  <si>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</si>
  <si>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</si>
  <si>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</si>
  <si>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</si>
  <si>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</si>
  <si>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</si>
  <si>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</si>
  <si>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</si>
  <si>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</si>
  <si>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</si>
  <si>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</si>
  <si>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</si>
  <si>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</si>
  <si>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</si>
  <si>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t>增幅</t>
    </r>
    <r>
      <rPr>
        <b/>
        <sz val="14"/>
        <rFont val="宋体"/>
        <family val="0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</si>
  <si>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</si>
  <si>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</si>
  <si>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</si>
  <si>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</si>
  <si>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</si>
  <si>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</si>
  <si>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</si>
  <si>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</si>
  <si>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</si>
  <si>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</si>
  <si>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</si>
  <si>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</si>
  <si>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</si>
  <si>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</si>
  <si>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</si>
  <si>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>交通运输邮政</t>
  </si>
  <si>
    <r>
      <t xml:space="preserve">指 </t>
    </r>
    <r>
      <rPr>
        <b/>
        <sz val="14"/>
        <rFont val="宋体"/>
        <family val="0"/>
      </rPr>
      <t xml:space="preserve">   标</t>
    </r>
  </si>
  <si>
    <t>一、交通运输情况</t>
  </si>
  <si>
    <t>1、客运量总计</t>
  </si>
  <si>
    <t xml:space="preserve">  全社会公路客运量</t>
  </si>
  <si>
    <t xml:space="preserve">  全社会水路客运量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</si>
  <si>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</si>
  <si>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</si>
  <si>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</si>
  <si>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</si>
  <si>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</si>
  <si>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</si>
  <si>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</si>
  <si>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</si>
  <si>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</si>
  <si>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</si>
  <si>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</si>
  <si>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</si>
  <si>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</si>
  <si>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</si>
  <si>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</si>
  <si>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</si>
  <si>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</si>
  <si>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</si>
  <si>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</si>
  <si>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</si>
  <si>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</si>
  <si>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</si>
  <si>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</si>
  <si>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</si>
  <si>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</si>
  <si>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</si>
  <si>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</si>
  <si>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</si>
  <si>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</si>
  <si>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</si>
  <si>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</si>
  <si>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</si>
  <si>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</si>
  <si>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</si>
  <si>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</si>
  <si>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其中：本年新开工工业投资 </t>
  </si>
  <si>
    <t xml:space="preserve">       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</si>
  <si>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</si>
  <si>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</si>
  <si>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</si>
  <si>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</si>
  <si>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</si>
  <si>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</si>
  <si>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</si>
  <si>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</si>
  <si>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</si>
  <si>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</si>
  <si>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</si>
  <si>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</si>
  <si>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</si>
  <si>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</si>
  <si>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</si>
  <si>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</si>
  <si>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</si>
  <si>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</si>
  <si>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</si>
  <si>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</si>
  <si>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</si>
  <si>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</si>
  <si>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</si>
  <si>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</si>
  <si>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</si>
  <si>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</si>
  <si>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</si>
  <si>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</si>
  <si>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</si>
  <si>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</si>
  <si>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</si>
  <si>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</si>
  <si>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</si>
  <si>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</si>
  <si>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</si>
  <si>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</si>
  <si>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</si>
  <si>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</si>
  <si>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</si>
  <si>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</si>
  <si>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</si>
  <si>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</si>
  <si>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</si>
  <si>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</si>
  <si>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</si>
  <si>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</si>
  <si>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</si>
  <si>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</si>
  <si>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</si>
  <si>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</si>
  <si>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</si>
  <si>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</si>
  <si>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</si>
  <si>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</si>
  <si>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</si>
  <si>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</si>
  <si>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</si>
  <si>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</si>
  <si>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季度数据</t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</si>
  <si>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</si>
  <si>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</si>
  <si>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</si>
  <si>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</si>
  <si>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</si>
  <si>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</si>
  <si>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</si>
  <si>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</si>
  <si>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</si>
  <si>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</si>
  <si>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</si>
  <si>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</si>
  <si>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</si>
  <si>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</si>
  <si>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</si>
  <si>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</si>
  <si>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</si>
  <si>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</si>
  <si>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</si>
  <si>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</si>
  <si>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</si>
  <si>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</si>
  <si>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</si>
  <si>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</si>
  <si>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</si>
  <si>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</si>
  <si>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</si>
  <si>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</si>
  <si>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</si>
  <si>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</si>
  <si>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</si>
  <si>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</si>
  <si>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</si>
  <si>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</si>
  <si>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</si>
  <si>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</si>
  <si>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</si>
  <si>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</si>
  <si>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</si>
  <si>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</si>
  <si>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</si>
  <si>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</si>
  <si>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</si>
  <si>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</si>
  <si>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</si>
  <si>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</si>
  <si>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</si>
  <si>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</si>
  <si>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</si>
  <si>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</si>
  <si>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</si>
  <si>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</si>
  <si>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 xml:space="preserve">    其中：税收收入</t>
  </si>
  <si>
    <t xml:space="preserve">          非税收入</t>
  </si>
  <si>
    <t xml:space="preserve">   一般公共预算地方收入</t>
  </si>
  <si>
    <t xml:space="preserve">           #增值税</t>
  </si>
  <si>
    <t xml:space="preserve">            企业所得税</t>
  </si>
  <si>
    <t xml:space="preserve">            个人所得税</t>
  </si>
  <si>
    <r>
      <t xml:space="preserve">        “上划</t>
    </r>
    <r>
      <rPr>
        <sz val="14"/>
        <rFont val="宋体"/>
        <family val="0"/>
      </rPr>
      <t>中央”收入</t>
    </r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</si>
  <si>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</si>
  <si>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</si>
  <si>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</si>
  <si>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</si>
  <si>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</si>
  <si>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</si>
  <si>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</si>
  <si>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</si>
  <si>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</si>
  <si>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</si>
  <si>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</si>
  <si>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</si>
  <si>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</si>
  <si>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</si>
  <si>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</si>
  <si>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</si>
  <si>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</si>
  <si>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</si>
  <si>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</si>
  <si>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</si>
  <si>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</si>
  <si>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</si>
  <si>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</si>
  <si>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</si>
  <si>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</si>
  <si>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</si>
  <si>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</si>
  <si>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</si>
  <si>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</si>
  <si>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</si>
  <si>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</si>
  <si>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</si>
  <si>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</si>
  <si>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</si>
  <si>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</si>
  <si>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2、商品零售价格总指数（%）</t>
  </si>
  <si>
    <t>注：以上数据由国家统计局岳阳调查队提供。</t>
  </si>
  <si>
    <t>调查单位</t>
  </si>
  <si>
    <t>1-11月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</si>
  <si>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</si>
  <si>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</si>
  <si>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</si>
  <si>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</si>
  <si>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</si>
  <si>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</si>
  <si>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</si>
  <si>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</si>
  <si>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</si>
  <si>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</si>
  <si>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</si>
  <si>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</si>
  <si>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</si>
  <si>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r>
      <t>202</t>
    </r>
    <r>
      <rPr>
        <b/>
        <sz val="24"/>
        <rFont val="宋体"/>
        <family val="0"/>
      </rPr>
      <t>2年1—</t>
    </r>
    <r>
      <rPr>
        <b/>
        <sz val="24"/>
        <rFont val="宋体"/>
        <family val="0"/>
      </rPr>
      <t>11</t>
    </r>
    <r>
      <rPr>
        <b/>
        <sz val="24"/>
        <rFont val="宋体"/>
        <family val="0"/>
      </rPr>
      <t>月岳阳市各县（市）区主要经济指标</t>
    </r>
  </si>
  <si>
    <t>规模工业增加值</t>
  </si>
  <si>
    <r>
      <t>规模以上服务业营业收入（1-10</t>
    </r>
    <r>
      <rPr>
        <b/>
        <sz val="14"/>
        <rFont val="宋体"/>
        <family val="0"/>
      </rPr>
      <t>月）</t>
    </r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</si>
  <si>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</si>
  <si>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</si>
  <si>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</si>
  <si>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</si>
  <si>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</si>
  <si>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</si>
  <si>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</si>
  <si>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</si>
  <si>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</si>
  <si>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</si>
  <si>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</si>
  <si>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</si>
  <si>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</si>
  <si>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</si>
  <si>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</si>
  <si>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</si>
  <si>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</si>
  <si>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</si>
  <si>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</si>
  <si>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</si>
  <si>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</si>
  <si>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</si>
  <si>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</si>
  <si>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</si>
  <si>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注：新增“四上”单位数据截止到12月21日省局名录终审通过。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</si>
</sst>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 "/>
    <numFmt numFmtId="180" formatCode="0_ "/>
    <numFmt numFmtId="181" formatCode="0.0"/>
    <numFmt numFmtId="182" formatCode="0.0_);[Red]\(0.0\)"/>
    <numFmt numFmtId="183" formatCode="0_);[Red]\(0\)"/>
    <numFmt numFmtId="184" formatCode="0.000000000_ "/>
    <numFmt numFmtId="185" formatCode="0.0000000000_ "/>
    <numFmt numFmtId="186" formatCode="0.00_);[Red]\(0.00\)"/>
    <numFmt numFmtId="187" formatCode="0.0%"/>
  </numFmts>
  <fonts count="8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4"/>
      <name val="Times New Roman"/>
      <family val="0"/>
    </font>
    <font>
      <sz val="14"/>
      <name val="宋体"/>
      <family val="0"/>
    </font>
    <font>
      <sz val="13"/>
      <name val="Times New Roman"/>
      <family val="0"/>
    </font>
    <font>
      <sz val="9"/>
      <name val="仿宋_GB2312"/>
      <family val="3"/>
    </font>
    <font>
      <sz val="14"/>
      <name val="Times New Roman"/>
      <family val="0"/>
    </font>
    <font>
      <sz val="16"/>
      <color indexed="10"/>
      <name val="黑体"/>
      <family val="0"/>
    </font>
    <font>
      <b/>
      <sz val="12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b/>
      <sz val="20"/>
      <color indexed="10"/>
      <name val="宋体"/>
      <family val="0"/>
    </font>
    <font>
      <sz val="10"/>
      <name val="Helv"/>
      <family val="0"/>
    </font>
    <font>
      <b/>
      <sz val="16"/>
      <color indexed="10"/>
      <name val="宋体"/>
      <family val="0"/>
    </font>
    <font>
      <b/>
      <sz val="20"/>
      <name val="宋体"/>
      <family val="0"/>
    </font>
    <font>
      <b/>
      <sz val="20"/>
      <color indexed="10"/>
      <name val="Times New Roman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20"/>
      <color indexed="10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6"/>
      <name val="黑体"/>
      <family val="0"/>
    </font>
    <font>
      <b/>
      <sz val="18"/>
      <name val="黑体"/>
      <family val="0"/>
    </font>
    <font>
      <b/>
      <sz val="18"/>
      <name val="宋体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4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6"/>
      <color rgb="FFFF0000"/>
      <name val="黑体"/>
      <family val="0"/>
    </font>
    <font>
      <b/>
      <sz val="20"/>
      <color rgb="FFFF000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color rgb="FFFF0000"/>
      <name val="宋体"/>
      <family val="0"/>
    </font>
    <font>
      <b/>
      <sz val="20"/>
      <color rgb="FFFF0000"/>
      <name val="Times New Roman"/>
      <family val="0"/>
    </font>
    <font>
      <sz val="20"/>
      <color rgb="FFFF0000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1" applyNumberFormat="0" applyAlignment="0" applyProtection="0"/>
    <xf numFmtId="0" fontId="56" fillId="5" borderId="2" applyNumberFormat="0" applyAlignment="0" applyProtection="0"/>
    <xf numFmtId="0" fontId="57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54" fillId="7" borderId="0" applyNumberFormat="0" applyBorder="0" applyAlignment="0" applyProtection="0"/>
    <xf numFmtId="41" fontId="16" fillId="0" borderId="0" applyFont="0" applyFill="0" applyBorder="0" applyAlignment="0" applyProtection="0"/>
    <xf numFmtId="0" fontId="5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43" fontId="1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54" fillId="13" borderId="0" applyNumberFormat="0" applyBorder="0" applyAlignment="0" applyProtection="0"/>
    <xf numFmtId="0" fontId="0" fillId="0" borderId="0">
      <alignment/>
      <protection/>
    </xf>
    <xf numFmtId="0" fontId="64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54" fillId="14" borderId="0" applyNumberFormat="0" applyBorder="0" applyAlignment="0" applyProtection="0"/>
    <xf numFmtId="177" fontId="1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16" fillId="16" borderId="8" applyNumberFormat="0" applyFont="0" applyAlignment="0" applyProtection="0"/>
    <xf numFmtId="0" fontId="53" fillId="17" borderId="0" applyNumberFormat="0" applyBorder="0" applyAlignment="0" applyProtection="0"/>
    <xf numFmtId="0" fontId="66" fillId="18" borderId="0" applyNumberFormat="0" applyBorder="0" applyAlignment="0" applyProtection="0"/>
    <xf numFmtId="0" fontId="0" fillId="0" borderId="0">
      <alignment/>
      <protection/>
    </xf>
    <xf numFmtId="0" fontId="54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4" borderId="9" applyNumberFormat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9" fontId="16" fillId="0" borderId="0" applyFont="0" applyFill="0" applyBorder="0" applyAlignment="0" applyProtection="0"/>
    <xf numFmtId="0" fontId="53" fillId="26" borderId="0" applyNumberFormat="0" applyBorder="0" applyAlignment="0" applyProtection="0"/>
    <xf numFmtId="176" fontId="16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69" fillId="29" borderId="9" applyNumberFormat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178" fontId="0" fillId="33" borderId="0" xfId="0" applyNumberFormat="1" applyFont="1" applyFill="1" applyBorder="1" applyAlignment="1">
      <alignment horizontal="center" vertical="center"/>
    </xf>
    <xf numFmtId="178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78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0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9" fontId="71" fillId="0" borderId="11" xfId="0" applyNumberFormat="1" applyFont="1" applyFill="1" applyBorder="1" applyAlignment="1">
      <alignment horizontal="center" vertical="center" wrapText="1"/>
    </xf>
    <xf numFmtId="178" fontId="71" fillId="0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1" fontId="7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180" fontId="8" fillId="0" borderId="11" xfId="27" applyNumberFormat="1" applyFont="1" applyFill="1" applyBorder="1" applyAlignment="1">
      <alignment horizontal="center" vertical="center"/>
      <protection/>
    </xf>
    <xf numFmtId="0" fontId="71" fillId="0" borderId="11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178" fontId="71" fillId="0" borderId="20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78" fontId="71" fillId="0" borderId="17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80" fontId="8" fillId="0" borderId="17" xfId="27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left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75" fillId="0" borderId="10" xfId="0" applyFont="1" applyFill="1" applyBorder="1" applyAlignment="1">
      <alignment horizontal="right" vertical="center"/>
    </xf>
    <xf numFmtId="0" fontId="71" fillId="0" borderId="18" xfId="0" applyFont="1" applyFill="1" applyBorder="1" applyAlignment="1">
      <alignment horizontal="center" vertical="center" wrapText="1"/>
    </xf>
    <xf numFmtId="180" fontId="71" fillId="0" borderId="11" xfId="0" applyNumberFormat="1" applyFont="1" applyFill="1" applyBorder="1" applyAlignment="1">
      <alignment horizontal="center" vertical="center" wrapText="1"/>
    </xf>
    <xf numFmtId="180" fontId="71" fillId="0" borderId="17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left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71" fillId="0" borderId="16" xfId="0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178" fontId="13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182" fontId="16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5" fillId="0" borderId="0" xfId="0" applyFont="1" applyFill="1" applyBorder="1" applyAlignment="1">
      <alignment horizontal="right" vertical="center"/>
    </xf>
    <xf numFmtId="0" fontId="71" fillId="0" borderId="19" xfId="0" applyFont="1" applyFill="1" applyBorder="1" applyAlignment="1">
      <alignment horizontal="center" vertical="center"/>
    </xf>
    <xf numFmtId="182" fontId="71" fillId="0" borderId="17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72" fillId="0" borderId="21" xfId="0" applyFont="1" applyFill="1" applyBorder="1" applyAlignment="1">
      <alignment vertical="center"/>
    </xf>
    <xf numFmtId="2" fontId="10" fillId="0" borderId="22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71" fillId="0" borderId="16" xfId="0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83" fontId="71" fillId="0" borderId="11" xfId="0" applyNumberFormat="1" applyFont="1" applyFill="1" applyBorder="1" applyAlignment="1">
      <alignment horizontal="center" vertical="center"/>
    </xf>
    <xf numFmtId="183" fontId="71" fillId="0" borderId="19" xfId="0" applyNumberFormat="1" applyFont="1" applyFill="1" applyBorder="1" applyAlignment="1">
      <alignment horizontal="center" vertical="center"/>
    </xf>
    <xf numFmtId="182" fontId="71" fillId="0" borderId="17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2" fillId="0" borderId="16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182" fontId="72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78" fontId="12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77" fillId="3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72" fillId="0" borderId="0" xfId="0" applyFont="1" applyAlignment="1">
      <alignment/>
    </xf>
    <xf numFmtId="0" fontId="75" fillId="33" borderId="0" xfId="0" applyFont="1" applyFill="1" applyBorder="1" applyAlignment="1">
      <alignment horizontal="right" vertical="center"/>
    </xf>
    <xf numFmtId="0" fontId="71" fillId="35" borderId="19" xfId="0" applyFont="1" applyFill="1" applyBorder="1" applyAlignment="1">
      <alignment horizontal="center" vertical="center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17" xfId="0" applyFont="1" applyFill="1" applyBorder="1" applyAlignment="1">
      <alignment horizontal="center" vertical="center" wrapText="1"/>
    </xf>
    <xf numFmtId="0" fontId="71" fillId="35" borderId="21" xfId="0" applyFont="1" applyFill="1" applyBorder="1" applyAlignment="1">
      <alignment horizontal="left" vertical="center"/>
    </xf>
    <xf numFmtId="0" fontId="71" fillId="35" borderId="23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11" xfId="25" applyFont="1" applyFill="1" applyBorder="1" applyAlignment="1" applyProtection="1">
      <alignment horizontal="center" vertical="center"/>
      <protection locked="0"/>
    </xf>
    <xf numFmtId="0" fontId="71" fillId="0" borderId="17" xfId="25" applyFont="1" applyFill="1" applyBorder="1" applyAlignment="1" applyProtection="1">
      <alignment horizontal="center" vertical="center"/>
      <protection locked="0"/>
    </xf>
    <xf numFmtId="0" fontId="72" fillId="0" borderId="26" xfId="0" applyFont="1" applyFill="1" applyBorder="1" applyAlignment="1">
      <alignment horizontal="left" vertical="center" wrapText="1"/>
    </xf>
    <xf numFmtId="2" fontId="10" fillId="0" borderId="27" xfId="0" applyNumberFormat="1" applyFont="1" applyFill="1" applyBorder="1" applyAlignment="1">
      <alignment horizontal="right" vertical="center" wrapText="1"/>
    </xf>
    <xf numFmtId="181" fontId="10" fillId="0" borderId="13" xfId="0" applyNumberFormat="1" applyFont="1" applyFill="1" applyBorder="1" applyAlignment="1">
      <alignment horizontal="right" vertical="center" wrapText="1"/>
    </xf>
    <xf numFmtId="2" fontId="10" fillId="0" borderId="28" xfId="0" applyNumberFormat="1" applyFont="1" applyFill="1" applyBorder="1" applyAlignment="1">
      <alignment horizontal="right" vertical="center" wrapText="1"/>
    </xf>
    <xf numFmtId="181" fontId="10" fillId="0" borderId="0" xfId="0" applyNumberFormat="1" applyFont="1" applyFill="1" applyBorder="1" applyAlignment="1">
      <alignment horizontal="right" vertical="center" wrapText="1"/>
    </xf>
    <xf numFmtId="0" fontId="72" fillId="0" borderId="29" xfId="0" applyFont="1" applyFill="1" applyBorder="1" applyAlignment="1">
      <alignment horizontal="left" vertical="center" wrapText="1"/>
    </xf>
    <xf numFmtId="2" fontId="10" fillId="0" borderId="30" xfId="0" applyNumberFormat="1" applyFont="1" applyFill="1" applyBorder="1" applyAlignment="1">
      <alignment horizontal="right" vertical="center" wrapText="1"/>
    </xf>
    <xf numFmtId="181" fontId="10" fillId="0" borderId="31" xfId="0" applyNumberFormat="1" applyFont="1" applyFill="1" applyBorder="1" applyAlignment="1">
      <alignment horizontal="right" vertical="center" wrapText="1"/>
    </xf>
    <xf numFmtId="0" fontId="74" fillId="0" borderId="0" xfId="25" applyFont="1" applyFill="1" applyBorder="1" applyAlignment="1" applyProtection="1">
      <alignment horizontal="center" vertical="center"/>
      <protection locked="0"/>
    </xf>
    <xf numFmtId="0" fontId="78" fillId="0" borderId="0" xfId="25" applyFont="1" applyFill="1" applyBorder="1" applyAlignment="1" applyProtection="1">
      <alignment horizontal="center" vertical="center"/>
      <protection locked="0"/>
    </xf>
    <xf numFmtId="0" fontId="20" fillId="0" borderId="0" xfId="25" applyFont="1" applyFill="1" applyBorder="1" applyAlignment="1" applyProtection="1">
      <alignment horizontal="center" vertical="center"/>
      <protection locked="0"/>
    </xf>
    <xf numFmtId="0" fontId="72" fillId="0" borderId="0" xfId="25" applyFont="1" applyFill="1" applyBorder="1" applyAlignment="1" applyProtection="1">
      <alignment/>
      <protection locked="0"/>
    </xf>
    <xf numFmtId="0" fontId="75" fillId="0" borderId="0" xfId="25" applyFont="1" applyFill="1" applyBorder="1" applyProtection="1">
      <alignment/>
      <protection locked="0"/>
    </xf>
    <xf numFmtId="0" fontId="71" fillId="0" borderId="19" xfId="25" applyFont="1" applyFill="1" applyBorder="1" applyAlignment="1" applyProtection="1">
      <alignment horizontal="center" vertical="center"/>
      <protection locked="0"/>
    </xf>
    <xf numFmtId="180" fontId="71" fillId="0" borderId="15" xfId="25" applyNumberFormat="1" applyFont="1" applyFill="1" applyBorder="1" applyAlignment="1" applyProtection="1">
      <alignment horizontal="left" vertical="center" wrapText="1"/>
      <protection locked="0"/>
    </xf>
    <xf numFmtId="180" fontId="71" fillId="0" borderId="13" xfId="25" applyNumberFormat="1" applyFont="1" applyFill="1" applyBorder="1" applyAlignment="1" applyProtection="1">
      <alignment horizontal="center" vertical="center" wrapText="1"/>
      <protection locked="0"/>
    </xf>
    <xf numFmtId="179" fontId="6" fillId="0" borderId="23" xfId="25" applyNumberFormat="1" applyFont="1" applyFill="1" applyBorder="1" applyAlignment="1" applyProtection="1">
      <alignment horizontal="right" vertical="center"/>
      <protection/>
    </xf>
    <xf numFmtId="178" fontId="6" fillId="0" borderId="13" xfId="25" applyNumberFormat="1" applyFont="1" applyFill="1" applyBorder="1" applyAlignment="1" applyProtection="1">
      <alignment horizontal="right" vertical="center"/>
      <protection/>
    </xf>
    <xf numFmtId="180" fontId="72" fillId="0" borderId="21" xfId="25" applyNumberFormat="1" applyFont="1" applyFill="1" applyBorder="1" applyAlignment="1" applyProtection="1">
      <alignment vertical="center" wrapText="1"/>
      <protection locked="0"/>
    </xf>
    <xf numFmtId="180" fontId="72" fillId="0" borderId="0" xfId="25" applyNumberFormat="1" applyFont="1" applyFill="1" applyBorder="1" applyAlignment="1" applyProtection="1">
      <alignment horizontal="center" vertical="center" wrapText="1"/>
      <protection locked="0"/>
    </xf>
    <xf numFmtId="179" fontId="10" fillId="0" borderId="24" xfId="25" applyNumberFormat="1" applyFont="1" applyFill="1" applyBorder="1" applyAlignment="1" applyProtection="1">
      <alignment horizontal="right" vertical="center"/>
      <protection/>
    </xf>
    <xf numFmtId="178" fontId="10" fillId="0" borderId="0" xfId="25" applyNumberFormat="1" applyFont="1" applyFill="1" applyBorder="1" applyAlignment="1" applyProtection="1">
      <alignment horizontal="right" vertical="center"/>
      <protection/>
    </xf>
    <xf numFmtId="180" fontId="72" fillId="0" borderId="21" xfId="25" applyNumberFormat="1" applyFont="1" applyFill="1" applyBorder="1" applyAlignment="1" applyProtection="1">
      <alignment horizontal="center" vertical="center" wrapText="1"/>
      <protection locked="0"/>
    </xf>
    <xf numFmtId="180" fontId="71" fillId="0" borderId="21" xfId="25" applyNumberFormat="1" applyFont="1" applyFill="1" applyBorder="1" applyAlignment="1" applyProtection="1">
      <alignment horizontal="left" vertical="center" wrapText="1"/>
      <protection locked="0"/>
    </xf>
    <xf numFmtId="180" fontId="7" fillId="0" borderId="22" xfId="25" applyNumberFormat="1" applyFont="1" applyFill="1" applyBorder="1" applyAlignment="1" applyProtection="1">
      <alignment horizontal="center" vertical="center" wrapText="1"/>
      <protection locked="0"/>
    </xf>
    <xf numFmtId="180" fontId="10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horizontal="center" vertical="center"/>
    </xf>
    <xf numFmtId="180" fontId="10" fillId="0" borderId="22" xfId="25" applyNumberFormat="1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center" vertical="center"/>
    </xf>
    <xf numFmtId="180" fontId="10" fillId="0" borderId="14" xfId="25" applyNumberFormat="1" applyFont="1" applyFill="1" applyBorder="1" applyAlignment="1" applyProtection="1">
      <alignment horizontal="center" vertical="center" wrapText="1"/>
      <protection locked="0"/>
    </xf>
    <xf numFmtId="180" fontId="10" fillId="0" borderId="10" xfId="25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/>
    </xf>
    <xf numFmtId="0" fontId="71" fillId="0" borderId="18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4" fillId="34" borderId="0" xfId="0" applyFont="1" applyFill="1" applyAlignment="1">
      <alignment horizontal="center"/>
    </xf>
    <xf numFmtId="0" fontId="71" fillId="35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71" fillId="0" borderId="13" xfId="0" applyNumberFormat="1" applyFont="1" applyFill="1" applyBorder="1" applyAlignment="1">
      <alignment horizontal="left" vertical="center"/>
    </xf>
    <xf numFmtId="181" fontId="10" fillId="0" borderId="2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49" fontId="72" fillId="0" borderId="0" xfId="0" applyNumberFormat="1" applyFont="1" applyFill="1" applyBorder="1" applyAlignment="1">
      <alignment horizontal="left" vertical="center"/>
    </xf>
    <xf numFmtId="49" fontId="72" fillId="0" borderId="21" xfId="0" applyNumberFormat="1" applyFont="1" applyFill="1" applyBorder="1" applyAlignment="1">
      <alignment horizontal="left" vertical="center"/>
    </xf>
    <xf numFmtId="178" fontId="10" fillId="0" borderId="22" xfId="0" applyNumberFormat="1" applyFont="1" applyFill="1" applyBorder="1" applyAlignment="1">
      <alignment horizontal="right" vertical="center"/>
    </xf>
    <xf numFmtId="49" fontId="72" fillId="0" borderId="16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10" fillId="0" borderId="24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23" xfId="0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0" fontId="72" fillId="0" borderId="0" xfId="0" applyFont="1" applyFill="1" applyBorder="1" applyAlignment="1">
      <alignment vertical="center"/>
    </xf>
    <xf numFmtId="179" fontId="10" fillId="0" borderId="20" xfId="0" applyNumberFormat="1" applyFont="1" applyFill="1" applyBorder="1" applyAlignment="1">
      <alignment horizontal="right" vertical="center"/>
    </xf>
    <xf numFmtId="0" fontId="76" fillId="0" borderId="13" xfId="0" applyFont="1" applyBorder="1" applyAlignment="1">
      <alignment horizontal="left"/>
    </xf>
    <xf numFmtId="0" fontId="21" fillId="0" borderId="0" xfId="0" applyFont="1" applyFill="1" applyAlignment="1">
      <alignment/>
    </xf>
    <xf numFmtId="0" fontId="79" fillId="3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79" fontId="6" fillId="0" borderId="2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74" fillId="36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" fontId="72" fillId="35" borderId="13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" fontId="72" fillId="35" borderId="0" xfId="0" applyNumberFormat="1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horizontal="left" vertical="center"/>
    </xf>
    <xf numFmtId="0" fontId="72" fillId="0" borderId="24" xfId="0" applyFont="1" applyBorder="1" applyAlignment="1">
      <alignment horizontal="center" vertical="center"/>
    </xf>
    <xf numFmtId="2" fontId="72" fillId="0" borderId="0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20" xfId="0" applyFont="1" applyBorder="1" applyAlignment="1">
      <alignment horizontal="center" vertical="center"/>
    </xf>
    <xf numFmtId="2" fontId="72" fillId="0" borderId="10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horizontal="center" vertical="center"/>
    </xf>
    <xf numFmtId="0" fontId="18" fillId="35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178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178" fontId="72" fillId="0" borderId="0" xfId="0" applyNumberFormat="1" applyFont="1" applyFill="1" applyBorder="1" applyAlignment="1">
      <alignment horizontal="center" vertical="center"/>
    </xf>
    <xf numFmtId="178" fontId="72" fillId="0" borderId="34" xfId="0" applyNumberFormat="1" applyFont="1" applyFill="1" applyBorder="1" applyAlignment="1">
      <alignment horizontal="center" vertical="center"/>
    </xf>
    <xf numFmtId="0" fontId="14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26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/>
      <protection/>
    </xf>
    <xf numFmtId="178" fontId="27" fillId="0" borderId="0" xfId="52" applyNumberFormat="1" applyFont="1" applyBorder="1" applyAlignment="1">
      <alignment horizontal="center" vertical="center"/>
      <protection/>
    </xf>
    <xf numFmtId="0" fontId="24" fillId="0" borderId="19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181" fontId="24" fillId="0" borderId="11" xfId="52" applyNumberFormat="1" applyFont="1" applyBorder="1" applyAlignment="1">
      <alignment horizontal="center" vertical="center" wrapText="1"/>
      <protection/>
    </xf>
    <xf numFmtId="178" fontId="24" fillId="0" borderId="17" xfId="52" applyNumberFormat="1" applyFont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left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2" fontId="28" fillId="0" borderId="11" xfId="52" applyNumberFormat="1" applyFont="1" applyFill="1" applyBorder="1" applyAlignment="1">
      <alignment horizontal="center" vertical="center"/>
      <protection/>
    </xf>
    <xf numFmtId="178" fontId="28" fillId="0" borderId="17" xfId="52" applyNumberFormat="1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vertical="center"/>
      <protection/>
    </xf>
    <xf numFmtId="0" fontId="1" fillId="0" borderId="19" xfId="52" applyFont="1" applyFill="1" applyBorder="1" applyAlignment="1">
      <alignment vertical="center" wrapText="1"/>
      <protection/>
    </xf>
    <xf numFmtId="178" fontId="28" fillId="0" borderId="17" xfId="27" applyNumberFormat="1" applyFont="1" applyFill="1" applyBorder="1" applyAlignment="1">
      <alignment horizontal="center" vertical="center" shrinkToFit="1"/>
      <protection/>
    </xf>
    <xf numFmtId="183" fontId="28" fillId="0" borderId="11" xfId="52" applyNumberFormat="1" applyFont="1" applyFill="1" applyBorder="1" applyAlignment="1">
      <alignment horizontal="center" vertical="center"/>
      <protection/>
    </xf>
    <xf numFmtId="2" fontId="28" fillId="0" borderId="23" xfId="52" applyNumberFormat="1" applyFont="1" applyFill="1" applyBorder="1" applyAlignment="1">
      <alignment horizontal="center" vertical="center"/>
      <protection/>
    </xf>
    <xf numFmtId="178" fontId="28" fillId="0" borderId="12" xfId="52" applyNumberFormat="1" applyFont="1" applyFill="1" applyBorder="1" applyAlignment="1">
      <alignment horizontal="center" vertical="center"/>
      <protection/>
    </xf>
    <xf numFmtId="1" fontId="28" fillId="0" borderId="23" xfId="52" applyNumberFormat="1" applyFont="1" applyFill="1" applyBorder="1" applyAlignment="1">
      <alignment horizontal="center" vertical="center"/>
      <protection/>
    </xf>
    <xf numFmtId="1" fontId="28" fillId="0" borderId="11" xfId="52" applyNumberFormat="1" applyFont="1" applyFill="1" applyBorder="1" applyAlignment="1">
      <alignment horizontal="center" vertical="center"/>
      <protection/>
    </xf>
    <xf numFmtId="0" fontId="28" fillId="0" borderId="0" xfId="52" applyFont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86" fontId="31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87" fontId="31" fillId="0" borderId="0" xfId="0" applyNumberFormat="1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9" fontId="31" fillId="0" borderId="13" xfId="0" applyNumberFormat="1" applyFont="1" applyBorder="1" applyAlignment="1">
      <alignment horizontal="center" vertical="center"/>
    </xf>
    <xf numFmtId="9" fontId="3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 wrapText="1"/>
    </xf>
    <xf numFmtId="187" fontId="31" fillId="0" borderId="0" xfId="0" applyNumberFormat="1" applyFont="1" applyAlignment="1">
      <alignment horizontal="center" vertical="center" wrapText="1"/>
    </xf>
  </cellXfs>
  <cellStyles count="67">
    <cellStyle name="Normal" xfId="0"/>
    <cellStyle name="常规 3 2 3 2" xfId="15"/>
    <cellStyle name="0,0_x000d__x000a_NA_x000d__x000a_ 3 2 2 2" xfId="16"/>
    <cellStyle name="_ET_STYLE_NoName_00_" xfId="17"/>
    <cellStyle name="常规 12" xfId="18"/>
    <cellStyle name="常规 16" xfId="19"/>
    <cellStyle name="0,0&#13;&#10;NA&#13;&#10; 3 2 2 2" xfId="20"/>
    <cellStyle name="0,0&#13;&#10;NA&#13;&#10; 3 2 2" xfId="21"/>
    <cellStyle name="0,0&#13;&#10;NA&#13;&#10;" xfId="22"/>
    <cellStyle name="常规_湖南月报-200811（定） 2 2 2 2 2" xfId="23"/>
    <cellStyle name="RowLevel_1" xfId="24"/>
    <cellStyle name="常规 2" xfId="25"/>
    <cellStyle name="常规 3 3 2 2" xfId="26"/>
    <cellStyle name="常规_复件 月报-2005-01 2 2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ColLevel_1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40% - 强调文字颜色 1" xfId="45"/>
    <cellStyle name="强调文字颜色 6" xfId="46"/>
    <cellStyle name="Comma" xfId="47"/>
    <cellStyle name="标题" xfId="48"/>
    <cellStyle name="Followed Hyperlink" xfId="49"/>
    <cellStyle name="常规 2 2" xfId="50"/>
    <cellStyle name="40% - 强调文字颜色 4" xfId="51"/>
    <cellStyle name="常规 3" xfId="52"/>
    <cellStyle name="链接单元格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常规 3 3 2 2 2" xfId="62"/>
    <cellStyle name="20% - 强调文字颜色 5" xfId="63"/>
    <cellStyle name="适中" xfId="64"/>
    <cellStyle name="计算" xfId="65"/>
    <cellStyle name="强调文字颜色 1" xfId="66"/>
    <cellStyle name="60% - 强调文字颜色 4" xfId="67"/>
    <cellStyle name="60% - 强调文字颜色 1" xfId="68"/>
    <cellStyle name="强调文字颜色 2" xfId="69"/>
    <cellStyle name="60% - 强调文字颜色 5" xfId="70"/>
    <cellStyle name="Percent" xfId="71"/>
    <cellStyle name="60% - 强调文字颜色 2" xfId="72"/>
    <cellStyle name="Currency" xfId="73"/>
    <cellStyle name="强调文字颜色 3" xfId="74"/>
    <cellStyle name="20% - 强调文字颜色 3" xfId="75"/>
    <cellStyle name="0,0_x000d_&#10;NA_x000d_&#10; 3 2 2 2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&#25928;&#3041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e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381;&#211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7038;&#25919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2330;&#20027;&#203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1667845</v>
          </cell>
          <cell r="C3">
            <v>12.58071396846097</v>
          </cell>
          <cell r="D3">
            <v>1075347</v>
          </cell>
          <cell r="E3">
            <v>15.866173038506886</v>
          </cell>
        </row>
        <row r="7">
          <cell r="B7">
            <v>15866</v>
          </cell>
          <cell r="C7">
            <v>16.234432234432234</v>
          </cell>
          <cell r="D7">
            <v>11788</v>
          </cell>
          <cell r="E7">
            <v>25.484351713859922</v>
          </cell>
        </row>
        <row r="8">
          <cell r="B8">
            <v>83309</v>
          </cell>
          <cell r="C8">
            <v>17.525322348559655</v>
          </cell>
          <cell r="D8">
            <v>79866</v>
          </cell>
          <cell r="E8">
            <v>19.891916235082192</v>
          </cell>
        </row>
        <row r="9">
          <cell r="B9">
            <v>30623</v>
          </cell>
          <cell r="C9">
            <v>68.29522972081776</v>
          </cell>
          <cell r="D9">
            <v>20630</v>
          </cell>
          <cell r="E9">
            <v>42.78792912513842</v>
          </cell>
        </row>
        <row r="10">
          <cell r="B10">
            <v>78641</v>
          </cell>
          <cell r="C10">
            <v>34.17905099899332</v>
          </cell>
          <cell r="D10">
            <v>68083</v>
          </cell>
          <cell r="E10">
            <v>27.651635886378557</v>
          </cell>
        </row>
        <row r="11">
          <cell r="B11">
            <v>102115</v>
          </cell>
          <cell r="C11">
            <v>21.010843159329255</v>
          </cell>
          <cell r="D11">
            <v>76794</v>
          </cell>
          <cell r="E11">
            <v>22.221161191749417</v>
          </cell>
        </row>
        <row r="12">
          <cell r="B12">
            <v>43254</v>
          </cell>
          <cell r="C12">
            <v>14.051417270929463</v>
          </cell>
          <cell r="D12">
            <v>36229</v>
          </cell>
          <cell r="E12">
            <v>15.367958475304903</v>
          </cell>
        </row>
        <row r="13">
          <cell r="B13">
            <v>37135</v>
          </cell>
          <cell r="C13">
            <v>28.33051111034314</v>
          </cell>
          <cell r="D13">
            <v>27198</v>
          </cell>
          <cell r="E13">
            <v>34.27795606023204</v>
          </cell>
        </row>
        <row r="15">
          <cell r="B15">
            <v>139404</v>
          </cell>
          <cell r="C15">
            <v>18.32951362363127</v>
          </cell>
          <cell r="D15">
            <v>97737</v>
          </cell>
          <cell r="E15">
            <v>7.6884937031038305</v>
          </cell>
        </row>
        <row r="16">
          <cell r="B16">
            <v>140230</v>
          </cell>
          <cell r="C16">
            <v>10.201258948989775</v>
          </cell>
          <cell r="D16">
            <v>100346</v>
          </cell>
          <cell r="E16">
            <v>12.29409131602506</v>
          </cell>
        </row>
        <row r="17">
          <cell r="B17">
            <v>238814</v>
          </cell>
          <cell r="C17">
            <v>3.8619777849295787</v>
          </cell>
          <cell r="D17">
            <v>97198</v>
          </cell>
          <cell r="E17">
            <v>26.268885511256613</v>
          </cell>
        </row>
        <row r="18">
          <cell r="B18">
            <v>83627</v>
          </cell>
          <cell r="C18">
            <v>19.872998580909652</v>
          </cell>
          <cell r="D18">
            <v>60782</v>
          </cell>
          <cell r="E18">
            <v>26.4526598289887</v>
          </cell>
        </row>
        <row r="19">
          <cell r="B19">
            <v>70419</v>
          </cell>
          <cell r="C19">
            <v>11.221846668983162</v>
          </cell>
          <cell r="D19">
            <v>51417</v>
          </cell>
          <cell r="E19">
            <v>15.18919282209825</v>
          </cell>
        </row>
        <row r="20">
          <cell r="B20">
            <v>85734</v>
          </cell>
          <cell r="C20">
            <v>23.163338600775745</v>
          </cell>
          <cell r="D20">
            <v>65059</v>
          </cell>
          <cell r="E20">
            <v>24.32923100443358</v>
          </cell>
        </row>
      </sheetData>
      <sheetData sheetId="2">
        <row r="6">
          <cell r="B6">
            <v>265263</v>
          </cell>
          <cell r="C6">
            <v>3034756</v>
          </cell>
          <cell r="E6">
            <v>-7.144966164087271</v>
          </cell>
        </row>
        <row r="7">
          <cell r="B7">
            <v>225491</v>
          </cell>
          <cell r="C7">
            <v>2427048</v>
          </cell>
          <cell r="E7">
            <v>-10.127640665790302</v>
          </cell>
        </row>
        <row r="8">
          <cell r="B8">
            <v>39772</v>
          </cell>
          <cell r="C8">
            <v>607708</v>
          </cell>
          <cell r="E8">
            <v>7.0430474016377715</v>
          </cell>
        </row>
        <row r="9">
          <cell r="B9">
            <v>123097</v>
          </cell>
          <cell r="C9">
            <v>1667845</v>
          </cell>
          <cell r="E9">
            <v>12.580713968460971</v>
          </cell>
        </row>
        <row r="10">
          <cell r="B10">
            <v>84550</v>
          </cell>
          <cell r="C10">
            <v>1075347</v>
          </cell>
          <cell r="E10">
            <v>15.866173038506876</v>
          </cell>
        </row>
        <row r="11">
          <cell r="B11">
            <v>31589</v>
          </cell>
          <cell r="C11">
            <v>380923</v>
          </cell>
          <cell r="E11">
            <v>8.411717662728714</v>
          </cell>
        </row>
        <row r="12">
          <cell r="B12">
            <v>490</v>
          </cell>
          <cell r="C12">
            <v>74028</v>
          </cell>
          <cell r="E12">
            <v>-13.847801040418029</v>
          </cell>
        </row>
        <row r="13">
          <cell r="B13">
            <v>3492</v>
          </cell>
          <cell r="C13">
            <v>36743</v>
          </cell>
          <cell r="E13">
            <v>65.09997753313861</v>
          </cell>
        </row>
        <row r="14">
          <cell r="B14">
            <v>122140</v>
          </cell>
          <cell r="C14">
            <v>1427305</v>
          </cell>
          <cell r="E14">
            <v>-10.949609622125198</v>
          </cell>
        </row>
        <row r="15">
          <cell r="B15">
            <v>572373</v>
          </cell>
          <cell r="C15">
            <v>4930246</v>
          </cell>
          <cell r="E15">
            <v>2.3584026242305214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 "/>
      <sheetName val="7月 "/>
      <sheetName val="8月"/>
      <sheetName val="9月"/>
      <sheetName val="10月"/>
      <sheetName val="11月"/>
      <sheetName val="12月"/>
    </sheetNames>
    <sheetDataSet>
      <sheetData sheetId="10">
        <row r="4">
          <cell r="E4">
            <v>1482.1999999999998</v>
          </cell>
        </row>
        <row r="5">
          <cell r="E5">
            <v>1479.1</v>
          </cell>
        </row>
        <row r="6">
          <cell r="E6">
            <v>3.1</v>
          </cell>
        </row>
        <row r="7">
          <cell r="E7">
            <v>95410.64</v>
          </cell>
        </row>
        <row r="8">
          <cell r="E8">
            <v>95371.24</v>
          </cell>
        </row>
        <row r="9">
          <cell r="E9">
            <v>39.4</v>
          </cell>
        </row>
        <row r="10">
          <cell r="E10">
            <v>21944.564</v>
          </cell>
        </row>
        <row r="11">
          <cell r="E11">
            <v>12463.6258</v>
          </cell>
        </row>
        <row r="12">
          <cell r="E12">
            <v>9480.938199999999</v>
          </cell>
        </row>
        <row r="13">
          <cell r="E13">
            <v>1826568.5446000001</v>
          </cell>
        </row>
        <row r="14">
          <cell r="E14">
            <v>1081598.0926</v>
          </cell>
        </row>
        <row r="15">
          <cell r="E15">
            <v>744970.4519999999</v>
          </cell>
        </row>
        <row r="16">
          <cell r="E16">
            <v>12486.9967</v>
          </cell>
        </row>
        <row r="17">
          <cell r="E17">
            <v>954000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1743079</v>
          </cell>
          <cell r="E5">
            <v>-18.89</v>
          </cell>
        </row>
        <row r="6">
          <cell r="C6">
            <v>1389369</v>
          </cell>
          <cell r="E6">
            <v>-20.01</v>
          </cell>
        </row>
        <row r="7">
          <cell r="C7">
            <v>142260</v>
          </cell>
          <cell r="E7">
            <v>-40.57</v>
          </cell>
        </row>
        <row r="8">
          <cell r="C8">
            <v>3341467</v>
          </cell>
          <cell r="E8">
            <v>-32.76</v>
          </cell>
        </row>
        <row r="9">
          <cell r="C9">
            <v>2990571</v>
          </cell>
          <cell r="E9">
            <v>-32.14</v>
          </cell>
        </row>
        <row r="10">
          <cell r="C10">
            <v>1757033</v>
          </cell>
          <cell r="E10">
            <v>-38.26</v>
          </cell>
        </row>
        <row r="11">
          <cell r="C11">
            <v>1550777</v>
          </cell>
          <cell r="E11">
            <v>-37.85</v>
          </cell>
        </row>
        <row r="12">
          <cell r="C12">
            <v>26886457</v>
          </cell>
          <cell r="E12">
            <v>-3.97</v>
          </cell>
        </row>
        <row r="13">
          <cell r="C13">
            <v>20572787</v>
          </cell>
          <cell r="E13">
            <v>-4.14</v>
          </cell>
        </row>
        <row r="14">
          <cell r="C14">
            <v>2738491</v>
          </cell>
          <cell r="E14">
            <v>-49.12</v>
          </cell>
        </row>
        <row r="15">
          <cell r="C15">
            <v>2252042</v>
          </cell>
          <cell r="E15">
            <v>-46.63</v>
          </cell>
        </row>
        <row r="16">
          <cell r="C16">
            <v>1913863</v>
          </cell>
          <cell r="E16">
            <v>12.25</v>
          </cell>
        </row>
        <row r="17">
          <cell r="C17">
            <v>1530465</v>
          </cell>
          <cell r="E17">
            <v>11.15</v>
          </cell>
        </row>
        <row r="22">
          <cell r="C22">
            <v>878997</v>
          </cell>
          <cell r="E22">
            <v>2.34</v>
          </cell>
        </row>
        <row r="23">
          <cell r="C23">
            <v>478544</v>
          </cell>
          <cell r="E23">
            <v>13.86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37162632.890676</v>
          </cell>
          <cell r="D6">
            <v>33181499.863266</v>
          </cell>
          <cell r="F6">
            <v>12.692334563128526</v>
          </cell>
        </row>
        <row r="7">
          <cell r="C7">
            <v>25270312.612403</v>
          </cell>
          <cell r="D7">
            <v>21861401.279734</v>
          </cell>
          <cell r="F7">
            <v>17.75167421100585</v>
          </cell>
        </row>
        <row r="8">
          <cell r="C8">
            <v>6014680.52039</v>
          </cell>
          <cell r="D8">
            <v>5568966.135209</v>
          </cell>
          <cell r="F8">
            <v>8.12289756476558</v>
          </cell>
        </row>
        <row r="9">
          <cell r="C9">
            <v>626920.632372</v>
          </cell>
          <cell r="D9">
            <v>777421.411724</v>
          </cell>
          <cell r="F9">
            <v>-41.29614630064189</v>
          </cell>
        </row>
        <row r="10">
          <cell r="C10">
            <v>4911310.140875</v>
          </cell>
          <cell r="D10">
            <v>4729072.5239740005</v>
          </cell>
          <cell r="F10">
            <v>5.755206202560444</v>
          </cell>
        </row>
        <row r="11">
          <cell r="C11">
            <v>325794.285635</v>
          </cell>
          <cell r="D11">
            <v>235077.105751</v>
          </cell>
          <cell r="F11">
            <v>38.29268395828811</v>
          </cell>
        </row>
        <row r="12">
          <cell r="C12">
            <v>32271534.153398</v>
          </cell>
          <cell r="D12">
            <v>28416539.420401998</v>
          </cell>
          <cell r="F12">
            <v>14.3537502226567</v>
          </cell>
        </row>
        <row r="13">
          <cell r="C13">
            <v>8508344.956071</v>
          </cell>
          <cell r="D13">
            <v>6835723.51212</v>
          </cell>
          <cell r="F13">
            <v>27.39503838049471</v>
          </cell>
        </row>
        <row r="14">
          <cell r="C14">
            <v>22675764.947685</v>
          </cell>
          <cell r="D14">
            <v>20861857.843176</v>
          </cell>
          <cell r="F14">
            <v>8.530377125351364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16879836.773696348</v>
          </cell>
          <cell r="D21">
            <v>2.852978353701488</v>
          </cell>
        </row>
        <row r="23">
          <cell r="B23">
            <v>14553422.293294089</v>
          </cell>
          <cell r="D23">
            <v>2.812</v>
          </cell>
        </row>
        <row r="24">
          <cell r="B24">
            <v>2326414.480402259</v>
          </cell>
          <cell r="D24">
            <v>3.110071100569712</v>
          </cell>
        </row>
        <row r="26">
          <cell r="B26">
            <v>14518622.118102437</v>
          </cell>
          <cell r="D26">
            <v>3.1626</v>
          </cell>
        </row>
        <row r="27">
          <cell r="B27">
            <v>2361214.655593911</v>
          </cell>
          <cell r="D27">
            <v>0.9892858043567827</v>
          </cell>
        </row>
        <row r="31">
          <cell r="B31">
            <v>5184749.6</v>
          </cell>
          <cell r="C31">
            <v>12.3</v>
          </cell>
        </row>
        <row r="33">
          <cell r="B33">
            <v>696821.4</v>
          </cell>
          <cell r="C33">
            <v>24.7</v>
          </cell>
        </row>
        <row r="34">
          <cell r="B34">
            <v>60366.7</v>
          </cell>
          <cell r="C34">
            <v>15.2</v>
          </cell>
        </row>
        <row r="35">
          <cell r="B35">
            <v>114213.7</v>
          </cell>
          <cell r="C35">
            <v>20.9</v>
          </cell>
        </row>
        <row r="36">
          <cell r="B36">
            <v>309916.6</v>
          </cell>
          <cell r="C36">
            <v>10.8</v>
          </cell>
        </row>
        <row r="37">
          <cell r="B37">
            <v>24935.1</v>
          </cell>
          <cell r="C37">
            <v>6.2</v>
          </cell>
        </row>
        <row r="38">
          <cell r="B38">
            <v>102840.3</v>
          </cell>
          <cell r="C38">
            <v>13.8</v>
          </cell>
        </row>
        <row r="39">
          <cell r="B39">
            <v>225431.9</v>
          </cell>
          <cell r="C39">
            <v>15.8</v>
          </cell>
        </row>
        <row r="40">
          <cell r="B40">
            <v>75744.2</v>
          </cell>
          <cell r="C40">
            <v>-6.9</v>
          </cell>
        </row>
        <row r="41">
          <cell r="B41">
            <v>38453.2</v>
          </cell>
          <cell r="C41">
            <v>26.9</v>
          </cell>
        </row>
        <row r="42">
          <cell r="B42">
            <v>12353.4</v>
          </cell>
          <cell r="C42">
            <v>27.8</v>
          </cell>
        </row>
        <row r="43">
          <cell r="B43">
            <v>1994.9</v>
          </cell>
          <cell r="C43">
            <v>75.4</v>
          </cell>
        </row>
        <row r="44">
          <cell r="B44">
            <v>285519</v>
          </cell>
          <cell r="C44">
            <v>11.5</v>
          </cell>
        </row>
        <row r="45">
          <cell r="B45">
            <v>240454.4</v>
          </cell>
          <cell r="C45">
            <v>11.3</v>
          </cell>
        </row>
        <row r="46">
          <cell r="B46">
            <v>94887.4</v>
          </cell>
          <cell r="C46">
            <v>9.5</v>
          </cell>
        </row>
        <row r="47">
          <cell r="B47">
            <v>78353.7</v>
          </cell>
          <cell r="C47">
            <v>13.4</v>
          </cell>
        </row>
        <row r="48">
          <cell r="B48">
            <v>68331.4</v>
          </cell>
          <cell r="C48">
            <v>11.6</v>
          </cell>
        </row>
        <row r="49">
          <cell r="B49">
            <v>6277.6</v>
          </cell>
          <cell r="C49">
            <v>-59.8</v>
          </cell>
        </row>
        <row r="50">
          <cell r="B50">
            <v>1175309.3</v>
          </cell>
          <cell r="C50">
            <v>20</v>
          </cell>
        </row>
        <row r="51">
          <cell r="B51">
            <v>180893.6</v>
          </cell>
          <cell r="C51">
            <v>1.2</v>
          </cell>
        </row>
        <row r="52">
          <cell r="B52">
            <v>91714.2</v>
          </cell>
          <cell r="C52">
            <v>26.1</v>
          </cell>
        </row>
        <row r="53">
          <cell r="B53">
            <v>1201292.6</v>
          </cell>
          <cell r="C53">
            <v>4.1</v>
          </cell>
        </row>
        <row r="54">
          <cell r="B54">
            <v>6304.4</v>
          </cell>
          <cell r="C54">
            <v>-49.6</v>
          </cell>
        </row>
        <row r="55">
          <cell r="B55">
            <v>92340.6</v>
          </cell>
          <cell r="C55">
            <v>-7.6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  <cell r="G12">
            <v>16.1</v>
          </cell>
          <cell r="W12">
            <v>2161.96</v>
          </cell>
          <cell r="Y12">
            <v>11.39</v>
          </cell>
          <cell r="Z12">
            <v>999.3</v>
          </cell>
          <cell r="AB12">
            <v>15.89</v>
          </cell>
          <cell r="AF12">
            <v>862.63</v>
          </cell>
          <cell r="AH12">
            <v>24.77</v>
          </cell>
          <cell r="AI12">
            <v>707.83</v>
          </cell>
          <cell r="AK12">
            <v>25.82</v>
          </cell>
          <cell r="AL12">
            <v>30.44</v>
          </cell>
          <cell r="AN12">
            <v>20.75</v>
          </cell>
          <cell r="AO12">
            <v>22.38</v>
          </cell>
          <cell r="AQ12">
            <v>13.6</v>
          </cell>
          <cell r="AR12">
            <v>33.73</v>
          </cell>
          <cell r="AT12">
            <v>10.05</v>
          </cell>
          <cell r="AX12">
            <v>10.6</v>
          </cell>
          <cell r="AZ12">
            <v>28.02</v>
          </cell>
          <cell r="CE12">
            <v>43.37</v>
          </cell>
          <cell r="CG12">
            <v>35.87</v>
          </cell>
          <cell r="CH12">
            <v>4.03</v>
          </cell>
          <cell r="CJ12">
            <v>175.33</v>
          </cell>
          <cell r="CK12">
            <v>17.59</v>
          </cell>
          <cell r="CM12">
            <v>102.88</v>
          </cell>
          <cell r="CQ12">
            <v>24.63</v>
          </cell>
          <cell r="CS12">
            <v>-0.32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8.3</v>
          </cell>
        </row>
        <row r="6">
          <cell r="G6">
            <v>2.6</v>
          </cell>
        </row>
        <row r="7">
          <cell r="G7">
            <v>8.3</v>
          </cell>
        </row>
        <row r="9">
          <cell r="G9">
            <v>4</v>
          </cell>
        </row>
        <row r="10">
          <cell r="G10">
            <v>6.1</v>
          </cell>
        </row>
        <row r="11">
          <cell r="G11">
            <v>6</v>
          </cell>
        </row>
        <row r="12">
          <cell r="G12">
            <v>11.2</v>
          </cell>
        </row>
        <row r="13">
          <cell r="G13">
            <v>8</v>
          </cell>
        </row>
        <row r="14">
          <cell r="G14">
            <v>7.8</v>
          </cell>
        </row>
        <row r="15">
          <cell r="G15">
            <v>7.8</v>
          </cell>
        </row>
        <row r="16">
          <cell r="G16">
            <v>18.1</v>
          </cell>
        </row>
        <row r="17">
          <cell r="G17">
            <v>2.5</v>
          </cell>
        </row>
        <row r="18">
          <cell r="G18">
            <v>6</v>
          </cell>
        </row>
        <row r="19">
          <cell r="G19">
            <v>22.8</v>
          </cell>
        </row>
        <row r="22">
          <cell r="G22">
            <v>8.3</v>
          </cell>
        </row>
        <row r="23">
          <cell r="G23">
            <v>-7.62308427270381</v>
          </cell>
        </row>
        <row r="24">
          <cell r="G24">
            <v>9.024481446237</v>
          </cell>
        </row>
        <row r="25">
          <cell r="G25">
            <v>12.8165902740733</v>
          </cell>
        </row>
        <row r="26">
          <cell r="G26">
            <v>10.708088213345</v>
          </cell>
        </row>
        <row r="27">
          <cell r="G27">
            <v>6.19107727159594</v>
          </cell>
        </row>
        <row r="28">
          <cell r="G28">
            <v>6.8867363570714</v>
          </cell>
        </row>
        <row r="29">
          <cell r="G29">
            <v>9.48625227615654</v>
          </cell>
        </row>
        <row r="30">
          <cell r="G30">
            <v>7.96676837004071</v>
          </cell>
        </row>
        <row r="31">
          <cell r="G31">
            <v>9.70576959506499</v>
          </cell>
        </row>
        <row r="32">
          <cell r="G32">
            <v>8.06769263282925</v>
          </cell>
        </row>
        <row r="33">
          <cell r="G33">
            <v>9.69564201937079</v>
          </cell>
        </row>
        <row r="34">
          <cell r="G34">
            <v>31.879800765497</v>
          </cell>
        </row>
        <row r="38">
          <cell r="G38">
            <v>7.19340466131109</v>
          </cell>
        </row>
        <row r="39">
          <cell r="G39">
            <v>6.14936389758263</v>
          </cell>
        </row>
        <row r="40">
          <cell r="G40">
            <v>9.9176535576067</v>
          </cell>
        </row>
        <row r="41">
          <cell r="G41">
            <v>-10.1262231249327</v>
          </cell>
        </row>
        <row r="42">
          <cell r="G42">
            <v>5.67039175118782</v>
          </cell>
        </row>
        <row r="43">
          <cell r="G43">
            <v>12.2752681421509</v>
          </cell>
        </row>
        <row r="44">
          <cell r="G44">
            <v>-14.5822945972028</v>
          </cell>
        </row>
        <row r="45">
          <cell r="G45">
            <v>-4.17169225335967</v>
          </cell>
        </row>
        <row r="46">
          <cell r="G46">
            <v>19.7464990242191</v>
          </cell>
        </row>
        <row r="47">
          <cell r="G47">
            <v>34.0281225577673</v>
          </cell>
        </row>
        <row r="48">
          <cell r="G48">
            <v>25.6047249377019</v>
          </cell>
        </row>
        <row r="52">
          <cell r="G52">
            <v>8.8</v>
          </cell>
        </row>
        <row r="53">
          <cell r="G53">
            <v>18.1</v>
          </cell>
        </row>
        <row r="54">
          <cell r="G54">
            <v>5.4</v>
          </cell>
        </row>
        <row r="55">
          <cell r="G55">
            <v>7</v>
          </cell>
        </row>
        <row r="56">
          <cell r="G56">
            <v>5.9</v>
          </cell>
        </row>
        <row r="57">
          <cell r="G57">
            <v>4.7</v>
          </cell>
        </row>
        <row r="58">
          <cell r="G58">
            <v>9.6</v>
          </cell>
        </row>
        <row r="59">
          <cell r="G59">
            <v>8.3</v>
          </cell>
        </row>
        <row r="60">
          <cell r="G60">
            <v>8.3</v>
          </cell>
        </row>
        <row r="61">
          <cell r="G61">
            <v>8.5</v>
          </cell>
        </row>
        <row r="62">
          <cell r="G62">
            <v>22.8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岳阳 市"/>
    </sheetNames>
    <sheetDataSet>
      <sheetData sheetId="0">
        <row r="5">
          <cell r="C5">
            <v>3610433.1</v>
          </cell>
          <cell r="D5">
            <v>29.89</v>
          </cell>
        </row>
        <row r="6">
          <cell r="C6">
            <v>442589.3</v>
          </cell>
          <cell r="D6">
            <v>26.4</v>
          </cell>
        </row>
        <row r="7">
          <cell r="C7">
            <v>123074</v>
          </cell>
          <cell r="D7">
            <v>20.3</v>
          </cell>
        </row>
        <row r="8">
          <cell r="C8">
            <v>180386.5</v>
          </cell>
          <cell r="D8">
            <v>31.11</v>
          </cell>
        </row>
        <row r="9">
          <cell r="C9">
            <v>284739.3</v>
          </cell>
          <cell r="D9">
            <v>21.72</v>
          </cell>
        </row>
        <row r="10">
          <cell r="C10">
            <v>252220.4</v>
          </cell>
          <cell r="D10">
            <v>23.15</v>
          </cell>
        </row>
        <row r="11">
          <cell r="C11">
            <v>150358.2</v>
          </cell>
          <cell r="D11">
            <v>37.89</v>
          </cell>
        </row>
        <row r="12">
          <cell r="C12">
            <v>317882.8</v>
          </cell>
          <cell r="D12">
            <v>26.57</v>
          </cell>
        </row>
        <row r="13">
          <cell r="C13">
            <v>113824.4</v>
          </cell>
          <cell r="D13">
            <v>29.95</v>
          </cell>
        </row>
        <row r="14">
          <cell r="C14">
            <v>146904.4</v>
          </cell>
          <cell r="D14">
            <v>30.6</v>
          </cell>
        </row>
        <row r="15">
          <cell r="C15">
            <v>313439.2</v>
          </cell>
          <cell r="D15">
            <v>28.7</v>
          </cell>
        </row>
        <row r="16">
          <cell r="C16">
            <v>560078.8</v>
          </cell>
          <cell r="D16">
            <v>18.5</v>
          </cell>
        </row>
        <row r="17">
          <cell r="C17">
            <v>668364.8</v>
          </cell>
          <cell r="D17">
            <v>55.1</v>
          </cell>
        </row>
        <row r="18">
          <cell r="C18">
            <v>56571</v>
          </cell>
          <cell r="D18">
            <v>29.5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-邮政行业发展情况表-2022"/>
      <sheetName val="Mozart Reports"/>
    </sheetNames>
    <sheetDataSet>
      <sheetData sheetId="0">
        <row r="8">
          <cell r="D8">
            <v>16.3389955732</v>
          </cell>
          <cell r="F8">
            <v>10.2290851826248</v>
          </cell>
        </row>
        <row r="16">
          <cell r="D16">
            <v>9758.2086</v>
          </cell>
          <cell r="F16">
            <v>14.5203258846914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05641_1"/>
      <sheetName val="T105606_1"/>
      <sheetName val="T100029_1"/>
      <sheetName val="T095657_1"/>
      <sheetName val="T094947_1"/>
      <sheetName val="T033948_1"/>
      <sheetName val="T095620_1"/>
      <sheetName val="T052922_1"/>
      <sheetName val="T052922_2"/>
    </sheetNames>
    <sheetDataSet>
      <sheetData sheetId="2">
        <row r="6">
          <cell r="E6">
            <v>21.9</v>
          </cell>
        </row>
        <row r="7">
          <cell r="E7">
            <v>12</v>
          </cell>
        </row>
        <row r="8">
          <cell r="E8">
            <v>42.4</v>
          </cell>
        </row>
        <row r="9">
          <cell r="E9">
            <v>-5.6</v>
          </cell>
        </row>
        <row r="10">
          <cell r="E10">
            <v>2.8</v>
          </cell>
        </row>
        <row r="11">
          <cell r="E11">
            <v>34.8</v>
          </cell>
        </row>
        <row r="12">
          <cell r="E12">
            <v>45.7</v>
          </cell>
        </row>
        <row r="13">
          <cell r="E13">
            <v>21.8</v>
          </cell>
        </row>
        <row r="14">
          <cell r="E14">
            <v>19.8</v>
          </cell>
        </row>
        <row r="15">
          <cell r="E15">
            <v>20.4</v>
          </cell>
        </row>
        <row r="16">
          <cell r="E16">
            <v>19.8</v>
          </cell>
        </row>
        <row r="17">
          <cell r="E17">
            <v>10.4</v>
          </cell>
        </row>
        <row r="18">
          <cell r="E18">
            <v>33.4</v>
          </cell>
        </row>
        <row r="20">
          <cell r="E20">
            <v>26.3</v>
          </cell>
        </row>
      </sheetData>
      <sheetData sheetId="7">
        <row r="6">
          <cell r="E6">
            <v>13.8</v>
          </cell>
        </row>
        <row r="7">
          <cell r="E7" t="str">
            <v>  </v>
          </cell>
        </row>
        <row r="8">
          <cell r="E8">
            <v>-12.4</v>
          </cell>
        </row>
        <row r="9">
          <cell r="E9">
            <v>21.5</v>
          </cell>
        </row>
        <row r="10">
          <cell r="E10">
            <v>18.8</v>
          </cell>
        </row>
        <row r="11">
          <cell r="E11" t="str">
            <v>  </v>
          </cell>
        </row>
        <row r="12">
          <cell r="E12">
            <v>100.4</v>
          </cell>
        </row>
        <row r="13">
          <cell r="E13">
            <v>11</v>
          </cell>
        </row>
        <row r="14">
          <cell r="E14" t="str">
            <v>  </v>
          </cell>
        </row>
        <row r="15">
          <cell r="E15">
            <v>-19.9</v>
          </cell>
        </row>
        <row r="16">
          <cell r="E16">
            <v>25.3</v>
          </cell>
        </row>
        <row r="17">
          <cell r="E17">
            <v>4.2</v>
          </cell>
        </row>
        <row r="18">
          <cell r="E18" t="str">
            <v>  </v>
          </cell>
        </row>
        <row r="19">
          <cell r="E19">
            <v>0.8</v>
          </cell>
        </row>
        <row r="20">
          <cell r="E20">
            <v>25</v>
          </cell>
        </row>
      </sheetData>
      <sheetData sheetId="8">
        <row r="6">
          <cell r="E6">
            <v>-22.9</v>
          </cell>
        </row>
        <row r="7">
          <cell r="E7">
            <v>11.1</v>
          </cell>
        </row>
        <row r="8">
          <cell r="E8">
            <v>60.8</v>
          </cell>
        </row>
        <row r="11">
          <cell r="E11">
            <v>2.5</v>
          </cell>
        </row>
        <row r="12">
          <cell r="E12">
            <v>16.7</v>
          </cell>
        </row>
        <row r="13">
          <cell r="E13">
            <v>28.9</v>
          </cell>
        </row>
        <row r="14">
          <cell r="E14">
            <v>-18.9</v>
          </cell>
        </row>
        <row r="15">
          <cell r="D15" t="str">
            <v>  </v>
          </cell>
        </row>
        <row r="16">
          <cell r="E16">
            <v>7.6</v>
          </cell>
        </row>
        <row r="17">
          <cell r="E17">
            <v>50.6</v>
          </cell>
        </row>
        <row r="18">
          <cell r="E18">
            <v>-1.2</v>
          </cell>
        </row>
        <row r="19">
          <cell r="E19">
            <v>30.4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114479</v>
          </cell>
          <cell r="G3">
            <v>0.376545139723919</v>
          </cell>
        </row>
        <row r="4">
          <cell r="E4">
            <v>27047</v>
          </cell>
          <cell r="G4">
            <v>1.01948779213022</v>
          </cell>
        </row>
        <row r="5">
          <cell r="E5">
            <v>86729</v>
          </cell>
          <cell r="G5">
            <v>0.2568327391821</v>
          </cell>
        </row>
        <row r="6">
          <cell r="E6">
            <v>703</v>
          </cell>
          <cell r="G6">
            <v>-0.0810457516339869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20" sqref="H20"/>
    </sheetView>
  </sheetViews>
  <sheetFormatPr defaultColWidth="8.00390625" defaultRowHeight="14.25"/>
  <cols>
    <col min="1" max="1" width="20.875" style="303" bestFit="1" customWidth="1"/>
    <col min="2" max="2" width="8.00390625" style="303" customWidth="1"/>
    <col min="3" max="3" width="12.00390625" style="303" customWidth="1"/>
    <col min="4" max="4" width="17.625" style="303" customWidth="1"/>
    <col min="5" max="5" width="17.00390625" style="303" customWidth="1"/>
    <col min="6" max="7" width="8.00390625" style="304" customWidth="1"/>
    <col min="8" max="11" width="7.375" style="304" customWidth="1"/>
    <col min="12" max="16384" width="8.00390625" style="304" customWidth="1"/>
  </cols>
  <sheetData>
    <row r="1" spans="1:5" ht="35.25" customHeight="1">
      <c r="A1" s="305" t="s">
        <v>0</v>
      </c>
      <c r="B1" s="305"/>
      <c r="C1" s="305"/>
      <c r="D1" s="305"/>
      <c r="E1" s="305"/>
    </row>
    <row r="2" spans="1:5" ht="35.25" customHeight="1">
      <c r="A2" s="306"/>
      <c r="B2" s="306"/>
      <c r="C2" s="306"/>
      <c r="D2" s="306"/>
      <c r="E2" s="306"/>
    </row>
    <row r="3" spans="1:5" ht="35.25" customHeight="1">
      <c r="A3" s="307" t="s">
        <v>1</v>
      </c>
      <c r="B3" s="308" t="s">
        <v>2</v>
      </c>
      <c r="C3" s="309" t="s">
        <v>3</v>
      </c>
      <c r="D3" s="308" t="s">
        <v>4</v>
      </c>
      <c r="E3" s="321" t="s">
        <v>5</v>
      </c>
    </row>
    <row r="4" spans="1:5" ht="35.25" customHeight="1">
      <c r="A4" s="307" t="s">
        <v>6</v>
      </c>
      <c r="B4" s="308" t="s">
        <v>7</v>
      </c>
      <c r="C4" s="310" t="s">
        <v>8</v>
      </c>
      <c r="D4" s="311" t="s">
        <v>9</v>
      </c>
      <c r="E4" s="322" t="s">
        <v>10</v>
      </c>
    </row>
    <row r="5" spans="1:5" ht="35.25" customHeight="1">
      <c r="A5" s="307" t="s">
        <v>11</v>
      </c>
      <c r="B5" s="308" t="s">
        <v>7</v>
      </c>
      <c r="C5" s="312"/>
      <c r="D5" s="313">
        <v>0.072</v>
      </c>
      <c r="E5" s="323" t="s">
        <v>10</v>
      </c>
    </row>
    <row r="6" spans="1:5" ht="35.25" customHeight="1">
      <c r="A6" s="307" t="s">
        <v>12</v>
      </c>
      <c r="B6" s="308" t="s">
        <v>7</v>
      </c>
      <c r="C6" s="312"/>
      <c r="D6" s="313">
        <v>0.075</v>
      </c>
      <c r="E6" s="313" t="s">
        <v>13</v>
      </c>
    </row>
    <row r="7" spans="1:5" ht="35.25" customHeight="1">
      <c r="A7" s="307" t="s">
        <v>14</v>
      </c>
      <c r="B7" s="308" t="s">
        <v>7</v>
      </c>
      <c r="C7" s="312"/>
      <c r="D7" s="313">
        <v>0.075</v>
      </c>
      <c r="E7" s="313">
        <v>0.085</v>
      </c>
    </row>
    <row r="8" spans="1:5" ht="35.25" customHeight="1">
      <c r="A8" s="307" t="s">
        <v>15</v>
      </c>
      <c r="B8" s="308" t="s">
        <v>7</v>
      </c>
      <c r="C8" s="171" t="s">
        <v>16</v>
      </c>
      <c r="D8" s="314">
        <v>0.12</v>
      </c>
      <c r="E8" s="314" t="s">
        <v>17</v>
      </c>
    </row>
    <row r="9" spans="1:5" ht="35.25" customHeight="1">
      <c r="A9" s="307" t="s">
        <v>18</v>
      </c>
      <c r="B9" s="308" t="s">
        <v>7</v>
      </c>
      <c r="C9" s="315" t="s">
        <v>19</v>
      </c>
      <c r="D9" s="315" t="s">
        <v>19</v>
      </c>
      <c r="E9" s="315" t="s">
        <v>20</v>
      </c>
    </row>
    <row r="10" spans="1:5" ht="35.25" customHeight="1">
      <c r="A10" s="316" t="s">
        <v>21</v>
      </c>
      <c r="B10" s="308" t="s">
        <v>7</v>
      </c>
      <c r="C10" s="312"/>
      <c r="D10" s="314">
        <v>0.06</v>
      </c>
      <c r="E10" s="314" t="s">
        <v>22</v>
      </c>
    </row>
    <row r="11" spans="1:5" ht="35.25" customHeight="1">
      <c r="A11" s="317" t="s">
        <v>23</v>
      </c>
      <c r="B11" s="308" t="s">
        <v>7</v>
      </c>
      <c r="C11" s="318" t="s">
        <v>24</v>
      </c>
      <c r="D11" s="318" t="s">
        <v>24</v>
      </c>
      <c r="E11" s="324" t="s">
        <v>25</v>
      </c>
    </row>
    <row r="12" spans="1:5" ht="35.25" customHeight="1">
      <c r="A12" s="316" t="s">
        <v>26</v>
      </c>
      <c r="B12" s="309" t="s">
        <v>27</v>
      </c>
      <c r="C12" s="318"/>
      <c r="D12" s="318" t="s">
        <v>28</v>
      </c>
      <c r="E12" s="325"/>
    </row>
    <row r="13" spans="1:5" ht="35.25" customHeight="1">
      <c r="A13" s="316" t="s">
        <v>29</v>
      </c>
      <c r="B13" s="308" t="s">
        <v>7</v>
      </c>
      <c r="C13" s="319" t="s">
        <v>30</v>
      </c>
      <c r="D13" s="320" t="s">
        <v>30</v>
      </c>
      <c r="E13" s="320" t="s">
        <v>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I14" sqref="I14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7" bestFit="1" customWidth="1"/>
  </cols>
  <sheetData>
    <row r="1" spans="1:4" ht="25.5">
      <c r="A1" s="183" t="s">
        <v>211</v>
      </c>
      <c r="B1" s="183"/>
      <c r="C1" s="114"/>
      <c r="D1" s="114"/>
    </row>
    <row r="3" spans="1:2" ht="18">
      <c r="A3" s="115"/>
      <c r="B3" s="116"/>
    </row>
    <row r="4" spans="1:4" ht="24.75" customHeight="1">
      <c r="A4" s="184" t="s">
        <v>152</v>
      </c>
      <c r="B4" s="119" t="s">
        <v>35</v>
      </c>
      <c r="D4"/>
    </row>
    <row r="5" spans="1:2" ht="24.75" customHeight="1">
      <c r="A5" s="123" t="s">
        <v>212</v>
      </c>
      <c r="B5" s="57"/>
    </row>
    <row r="6" spans="1:2" ht="24.75" customHeight="1">
      <c r="A6" s="123" t="s">
        <v>213</v>
      </c>
      <c r="B6" s="57"/>
    </row>
    <row r="7" spans="1:2" ht="24.75" customHeight="1">
      <c r="A7" s="123" t="s">
        <v>214</v>
      </c>
      <c r="B7" s="57"/>
    </row>
    <row r="8" spans="1:2" ht="24.75" customHeight="1">
      <c r="A8" s="123" t="s">
        <v>215</v>
      </c>
      <c r="B8" s="57"/>
    </row>
    <row r="9" spans="1:2" ht="24.75" customHeight="1">
      <c r="A9" s="123" t="s">
        <v>216</v>
      </c>
      <c r="B9" s="57"/>
    </row>
    <row r="10" spans="1:2" ht="24.75" customHeight="1">
      <c r="A10" s="123" t="s">
        <v>217</v>
      </c>
      <c r="B10" s="57"/>
    </row>
    <row r="11" spans="1:2" ht="24.75" customHeight="1">
      <c r="A11" s="123" t="s">
        <v>218</v>
      </c>
      <c r="B11" s="57"/>
    </row>
    <row r="12" spans="1:2" ht="24.75" customHeight="1">
      <c r="A12" s="123" t="s">
        <v>219</v>
      </c>
      <c r="B12" s="57"/>
    </row>
    <row r="13" spans="1:2" ht="24.75" customHeight="1">
      <c r="A13" s="123" t="s">
        <v>220</v>
      </c>
      <c r="B13" s="57"/>
    </row>
    <row r="14" spans="1:2" ht="24.75" customHeight="1">
      <c r="A14" s="123" t="s">
        <v>221</v>
      </c>
      <c r="B14" s="57"/>
    </row>
    <row r="15" spans="1:2" ht="24.75" customHeight="1">
      <c r="A15" s="123" t="s">
        <v>222</v>
      </c>
      <c r="B15" s="57"/>
    </row>
    <row r="16" spans="1:2" ht="24.75" customHeight="1">
      <c r="A16" s="123" t="s">
        <v>223</v>
      </c>
      <c r="B16" s="57"/>
    </row>
    <row r="17" ht="24.75" customHeight="1">
      <c r="A17" s="185" t="s">
        <v>224</v>
      </c>
    </row>
    <row r="18" ht="24.75" customHeight="1">
      <c r="A18" s="185" t="s">
        <v>225</v>
      </c>
    </row>
    <row r="19" ht="24.75" customHeight="1">
      <c r="A19" s="185" t="s">
        <v>226</v>
      </c>
    </row>
    <row r="20" ht="24.75" customHeight="1">
      <c r="A20" s="185" t="s">
        <v>227</v>
      </c>
    </row>
    <row r="21" ht="24.75" customHeight="1">
      <c r="A21" s="185" t="s">
        <v>228</v>
      </c>
    </row>
    <row r="22" ht="24.75" customHeight="1">
      <c r="A22" s="185" t="s">
        <v>229</v>
      </c>
    </row>
    <row r="23" spans="1:2" ht="24.75" customHeight="1">
      <c r="A23" s="186" t="s">
        <v>230</v>
      </c>
      <c r="B23" s="12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workbookViewId="0" topLeftCell="A1">
      <selection activeCell="D4" sqref="D4"/>
    </sheetView>
  </sheetViews>
  <sheetFormatPr defaultColWidth="8.00390625" defaultRowHeight="14.25"/>
  <cols>
    <col min="1" max="1" width="25.50390625" style="0" customWidth="1"/>
    <col min="2" max="2" width="12.75390625" style="171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172" t="s">
        <v>231</v>
      </c>
      <c r="B1" s="172"/>
      <c r="C1" s="172"/>
      <c r="D1" s="172"/>
      <c r="E1" s="182"/>
      <c r="F1" s="182"/>
    </row>
    <row r="2" spans="1:4" ht="18">
      <c r="A2" s="82"/>
      <c r="B2" s="60"/>
      <c r="C2" s="82"/>
      <c r="D2" s="173"/>
    </row>
    <row r="3" spans="1:4" ht="36.75" customHeight="1">
      <c r="A3" s="84" t="s">
        <v>232</v>
      </c>
      <c r="B3" s="174" t="s">
        <v>114</v>
      </c>
      <c r="C3" s="175" t="s">
        <v>233</v>
      </c>
      <c r="D3" s="62" t="s">
        <v>35</v>
      </c>
    </row>
    <row r="4" spans="1:4" s="78" customFormat="1" ht="28.5" customHeight="1">
      <c r="A4" s="101" t="s">
        <v>234</v>
      </c>
      <c r="B4" s="176" t="s">
        <v>37</v>
      </c>
      <c r="C4" s="177">
        <f>'[11]1'!$C5/10000</f>
        <v>174.3079</v>
      </c>
      <c r="D4" s="178">
        <f>'[11]1'!$E5</f>
        <v>-18.89</v>
      </c>
    </row>
    <row r="5" spans="1:7" ht="28.5" customHeight="1">
      <c r="A5" s="90" t="s">
        <v>235</v>
      </c>
      <c r="B5" s="179" t="s">
        <v>37</v>
      </c>
      <c r="C5" s="177">
        <f>'[11]1'!$C6/10000</f>
        <v>138.9369</v>
      </c>
      <c r="D5" s="178">
        <f>'[11]1'!$E6</f>
        <v>-20.01</v>
      </c>
      <c r="F5" s="78"/>
      <c r="G5" s="78"/>
    </row>
    <row r="6" spans="1:7" ht="28.5" customHeight="1">
      <c r="A6" s="90" t="s">
        <v>236</v>
      </c>
      <c r="B6" s="163" t="s">
        <v>37</v>
      </c>
      <c r="C6" s="177">
        <f>'[11]1'!$C7/10000</f>
        <v>14.226</v>
      </c>
      <c r="D6" s="178">
        <f>'[11]1'!$E7</f>
        <v>-40.57</v>
      </c>
      <c r="F6" s="78"/>
      <c r="G6" s="78"/>
    </row>
    <row r="7" spans="1:4" s="78" customFormat="1" ht="28.5" customHeight="1">
      <c r="A7" s="86" t="s">
        <v>48</v>
      </c>
      <c r="B7" s="180" t="s">
        <v>49</v>
      </c>
      <c r="C7" s="177">
        <f>'[11]1'!$C8/10000</f>
        <v>334.1467</v>
      </c>
      <c r="D7" s="178">
        <f>'[11]1'!$E8</f>
        <v>-32.76</v>
      </c>
    </row>
    <row r="8" spans="1:7" ht="28.5" customHeight="1">
      <c r="A8" s="90" t="s">
        <v>235</v>
      </c>
      <c r="B8" s="163" t="s">
        <v>49</v>
      </c>
      <c r="C8" s="177">
        <f>'[11]1'!$C9/10000</f>
        <v>299.0571</v>
      </c>
      <c r="D8" s="178">
        <f>'[11]1'!$E9</f>
        <v>-32.14</v>
      </c>
      <c r="F8" s="78"/>
      <c r="G8" s="78"/>
    </row>
    <row r="9" spans="1:7" ht="28.5" customHeight="1">
      <c r="A9" s="86" t="s">
        <v>50</v>
      </c>
      <c r="B9" s="180" t="s">
        <v>37</v>
      </c>
      <c r="C9" s="177">
        <f>'[11]1'!$C10/10000</f>
        <v>175.7033</v>
      </c>
      <c r="D9" s="178">
        <f>'[11]1'!$E10</f>
        <v>-38.26</v>
      </c>
      <c r="F9" s="78"/>
      <c r="G9" s="78"/>
    </row>
    <row r="10" spans="1:4" s="78" customFormat="1" ht="28.5" customHeight="1">
      <c r="A10" s="90" t="s">
        <v>235</v>
      </c>
      <c r="B10" s="163" t="s">
        <v>37</v>
      </c>
      <c r="C10" s="177">
        <f>'[11]1'!$C11/10000</f>
        <v>155.0777</v>
      </c>
      <c r="D10" s="178">
        <f>'[11]1'!$E11</f>
        <v>-37.85</v>
      </c>
    </row>
    <row r="11" spans="1:8" ht="28.5" customHeight="1">
      <c r="A11" s="86" t="s">
        <v>237</v>
      </c>
      <c r="B11" s="180" t="s">
        <v>49</v>
      </c>
      <c r="C11" s="177">
        <f>'[11]1'!$C12/10000</f>
        <v>2688.6457</v>
      </c>
      <c r="D11" s="178">
        <f>'[11]1'!$E12</f>
        <v>-3.97</v>
      </c>
      <c r="F11" s="78"/>
      <c r="G11" s="78"/>
      <c r="H11" s="78"/>
    </row>
    <row r="12" spans="1:8" ht="28.5" customHeight="1">
      <c r="A12" s="90" t="s">
        <v>235</v>
      </c>
      <c r="B12" s="163" t="s">
        <v>49</v>
      </c>
      <c r="C12" s="177">
        <f>'[11]1'!$C13/10000</f>
        <v>2057.2787</v>
      </c>
      <c r="D12" s="178">
        <f>'[11]1'!$E13</f>
        <v>-4.14</v>
      </c>
      <c r="F12" s="78"/>
      <c r="G12" s="78"/>
      <c r="H12" s="78"/>
    </row>
    <row r="13" spans="1:4" s="78" customFormat="1" ht="28.5" customHeight="1">
      <c r="A13" s="86" t="s">
        <v>238</v>
      </c>
      <c r="B13" s="180" t="s">
        <v>49</v>
      </c>
      <c r="C13" s="177">
        <f>'[11]1'!$C14/10000</f>
        <v>273.8491</v>
      </c>
      <c r="D13" s="178">
        <f>'[11]1'!$E14</f>
        <v>-49.12</v>
      </c>
    </row>
    <row r="14" spans="1:8" ht="28.5" customHeight="1">
      <c r="A14" s="90" t="s">
        <v>235</v>
      </c>
      <c r="B14" s="163" t="s">
        <v>49</v>
      </c>
      <c r="C14" s="177">
        <f>'[11]1'!$C15/10000</f>
        <v>225.2042</v>
      </c>
      <c r="D14" s="178">
        <f>'[11]1'!$E15</f>
        <v>-46.63</v>
      </c>
      <c r="F14" s="78"/>
      <c r="G14" s="78"/>
      <c r="H14" s="78"/>
    </row>
    <row r="15" spans="1:8" ht="28.5" customHeight="1">
      <c r="A15" s="86" t="s">
        <v>239</v>
      </c>
      <c r="B15" s="180" t="s">
        <v>49</v>
      </c>
      <c r="C15" s="177">
        <f>'[11]1'!$C16/10000</f>
        <v>191.3863</v>
      </c>
      <c r="D15" s="178">
        <f>'[11]1'!$E16</f>
        <v>12.25</v>
      </c>
      <c r="F15" s="78"/>
      <c r="G15" s="78"/>
      <c r="H15" s="78"/>
    </row>
    <row r="16" spans="1:7" ht="28.5" customHeight="1">
      <c r="A16" s="90" t="s">
        <v>235</v>
      </c>
      <c r="B16" s="163" t="s">
        <v>49</v>
      </c>
      <c r="C16" s="177">
        <f>'[11]1'!$C17/10000</f>
        <v>153.0465</v>
      </c>
      <c r="D16" s="178">
        <f>'[11]1'!$E17</f>
        <v>11.15</v>
      </c>
      <c r="F16" s="78"/>
      <c r="G16" s="78"/>
    </row>
    <row r="17" spans="1:7" ht="28.5" customHeight="1">
      <c r="A17" s="86" t="s">
        <v>240</v>
      </c>
      <c r="B17" s="180" t="s">
        <v>49</v>
      </c>
      <c r="C17" s="177">
        <f>'[11]1'!$C22/10000</f>
        <v>87.8997</v>
      </c>
      <c r="D17" s="178">
        <f>'[11]1'!$E22</f>
        <v>2.34</v>
      </c>
      <c r="F17" s="78"/>
      <c r="G17" s="78"/>
    </row>
    <row r="18" spans="1:7" ht="28.5" customHeight="1">
      <c r="A18" s="105" t="s">
        <v>235</v>
      </c>
      <c r="B18" s="166" t="s">
        <v>49</v>
      </c>
      <c r="C18" s="177">
        <f>'[11]1'!$C23/10000</f>
        <v>47.8544</v>
      </c>
      <c r="D18" s="178">
        <f>'[11]1'!$E23</f>
        <v>13.86</v>
      </c>
      <c r="F18" s="78"/>
      <c r="G18" s="78"/>
    </row>
    <row r="19" spans="1:4" ht="18">
      <c r="A19" s="115"/>
      <c r="B19" s="181"/>
      <c r="C19" s="115"/>
      <c r="D19" s="115"/>
    </row>
    <row r="20" spans="1:4" ht="18">
      <c r="A20" s="115"/>
      <c r="B20" s="181"/>
      <c r="C20" s="115"/>
      <c r="D20" s="115"/>
    </row>
    <row r="21" spans="1:4" ht="18">
      <c r="A21" s="115"/>
      <c r="B21" s="181"/>
      <c r="C21" s="115"/>
      <c r="D21" s="115"/>
    </row>
    <row r="22" spans="1:4" ht="18">
      <c r="A22" s="115"/>
      <c r="B22" s="181"/>
      <c r="C22" s="115"/>
      <c r="D22" s="115"/>
    </row>
    <row r="23" spans="1:4" ht="18">
      <c r="A23" s="115"/>
      <c r="B23" s="181"/>
      <c r="C23" s="115"/>
      <c r="D23" s="115"/>
    </row>
    <row r="24" spans="1:4" ht="18">
      <c r="A24" s="115"/>
      <c r="B24" s="181"/>
      <c r="C24" s="115"/>
      <c r="D24" s="115"/>
    </row>
    <row r="25" spans="1:4" ht="18">
      <c r="A25" s="115"/>
      <c r="B25" s="181"/>
      <c r="C25" s="115"/>
      <c r="D25" s="115"/>
    </row>
    <row r="26" spans="1:4" ht="18">
      <c r="A26" s="115"/>
      <c r="B26" s="181"/>
      <c r="C26" s="115"/>
      <c r="D26" s="115"/>
    </row>
    <row r="27" spans="1:4" ht="18">
      <c r="A27" s="115"/>
      <c r="B27" s="181"/>
      <c r="C27" s="115"/>
      <c r="D27" s="11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workbookViewId="0" topLeftCell="A1">
      <selection activeCell="C11" sqref="C1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145" t="s">
        <v>241</v>
      </c>
      <c r="B1" s="145"/>
      <c r="C1" s="146"/>
      <c r="D1" s="146"/>
    </row>
    <row r="2" spans="1:4" ht="15.75">
      <c r="A2" s="147"/>
      <c r="B2" s="147"/>
      <c r="C2" s="147"/>
      <c r="D2" s="147"/>
    </row>
    <row r="3" spans="1:4" ht="18">
      <c r="A3" s="148"/>
      <c r="B3" s="148"/>
      <c r="C3" s="148"/>
      <c r="D3" s="149"/>
    </row>
    <row r="4" spans="1:4" ht="24" customHeight="1">
      <c r="A4" s="150" t="s">
        <v>152</v>
      </c>
      <c r="B4" s="150" t="s">
        <v>114</v>
      </c>
      <c r="C4" s="135" t="s">
        <v>242</v>
      </c>
      <c r="D4" s="136" t="s">
        <v>243</v>
      </c>
    </row>
    <row r="5" spans="1:4" ht="24.75" customHeight="1">
      <c r="A5" s="151" t="s">
        <v>244</v>
      </c>
      <c r="B5" s="152" t="s">
        <v>37</v>
      </c>
      <c r="C5" s="153">
        <f>'[3]Sheet1'!B21/10000</f>
        <v>1687.9836773696347</v>
      </c>
      <c r="D5" s="154">
        <f>ROUND('[3]Sheet1'!D21,1)</f>
        <v>2.9</v>
      </c>
    </row>
    <row r="6" spans="1:4" ht="24.75" customHeight="1">
      <c r="A6" s="155" t="s">
        <v>245</v>
      </c>
      <c r="B6" s="156"/>
      <c r="C6" s="157"/>
      <c r="D6" s="158"/>
    </row>
    <row r="7" spans="1:4" ht="24.75" customHeight="1">
      <c r="A7" s="159" t="s">
        <v>246</v>
      </c>
      <c r="B7" s="156" t="s">
        <v>37</v>
      </c>
      <c r="C7" s="157">
        <f>'[3]Sheet1'!B23/10000</f>
        <v>1455.3422293294088</v>
      </c>
      <c r="D7" s="158">
        <f>ROUND('[3]Sheet1'!D23,1)</f>
        <v>2.8</v>
      </c>
    </row>
    <row r="8" spans="1:4" ht="24.75" customHeight="1">
      <c r="A8" s="159" t="s">
        <v>247</v>
      </c>
      <c r="B8" s="156" t="s">
        <v>37</v>
      </c>
      <c r="C8" s="157">
        <f>'[3]Sheet1'!B24/10000</f>
        <v>232.64144804022592</v>
      </c>
      <c r="D8" s="158">
        <f>ROUND('[3]Sheet1'!D24,1)</f>
        <v>3.1</v>
      </c>
    </row>
    <row r="9" spans="1:4" ht="24.75" customHeight="1">
      <c r="A9" s="155" t="s">
        <v>248</v>
      </c>
      <c r="B9" s="156"/>
      <c r="C9" s="157"/>
      <c r="D9" s="158"/>
    </row>
    <row r="10" spans="1:4" ht="24.75" customHeight="1">
      <c r="A10" s="159" t="s">
        <v>249</v>
      </c>
      <c r="B10" s="156" t="s">
        <v>37</v>
      </c>
      <c r="C10" s="157">
        <f>'[3]Sheet1'!B26/10000</f>
        <v>1451.8622118102437</v>
      </c>
      <c r="D10" s="158">
        <f>ROUND('[3]Sheet1'!D26,1)</f>
        <v>3.2</v>
      </c>
    </row>
    <row r="11" spans="1:4" ht="24.75" customHeight="1">
      <c r="A11" s="159" t="s">
        <v>250</v>
      </c>
      <c r="B11" s="156" t="s">
        <v>37</v>
      </c>
      <c r="C11" s="157">
        <f>'[3]Sheet1'!B27/10000</f>
        <v>236.1214655593911</v>
      </c>
      <c r="D11" s="158">
        <f>ROUND('[3]Sheet1'!D27,1)</f>
        <v>1</v>
      </c>
    </row>
    <row r="12" spans="1:5" ht="24.75" customHeight="1">
      <c r="A12" s="160" t="s">
        <v>251</v>
      </c>
      <c r="B12" s="156"/>
      <c r="C12" s="161" t="s">
        <v>252</v>
      </c>
      <c r="D12" s="162"/>
      <c r="E12" s="57"/>
    </row>
    <row r="13" spans="1:4" ht="24.75" customHeight="1">
      <c r="A13" s="68" t="s">
        <v>253</v>
      </c>
      <c r="B13" s="163" t="s">
        <v>254</v>
      </c>
      <c r="C13" s="164"/>
      <c r="D13" s="162"/>
    </row>
    <row r="14" spans="1:4" ht="24.75" customHeight="1">
      <c r="A14" s="68" t="s">
        <v>255</v>
      </c>
      <c r="B14" s="163" t="s">
        <v>256</v>
      </c>
      <c r="C14" s="164"/>
      <c r="D14" s="162"/>
    </row>
    <row r="15" spans="1:4" ht="24.75" customHeight="1">
      <c r="A15" s="68" t="s">
        <v>257</v>
      </c>
      <c r="B15" s="156" t="s">
        <v>37</v>
      </c>
      <c r="C15" s="164"/>
      <c r="D15" s="162"/>
    </row>
    <row r="16" spans="1:4" ht="24.75" customHeight="1">
      <c r="A16" s="165" t="s">
        <v>258</v>
      </c>
      <c r="B16" s="166" t="s">
        <v>58</v>
      </c>
      <c r="C16" s="167"/>
      <c r="D16" s="168"/>
    </row>
    <row r="17" spans="1:4" ht="18">
      <c r="A17" s="169" t="s">
        <v>259</v>
      </c>
      <c r="B17" s="169"/>
      <c r="C17" s="170"/>
      <c r="D17" s="170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8"/>
  <sheetViews>
    <sheetView workbookViewId="0" topLeftCell="A1">
      <selection activeCell="C14" sqref="C14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130" t="s">
        <v>260</v>
      </c>
      <c r="B1" s="130"/>
      <c r="C1" s="130"/>
    </row>
    <row r="2" spans="1:3" ht="6.75" customHeight="1">
      <c r="A2" s="131"/>
      <c r="B2" s="131"/>
      <c r="C2" s="131"/>
    </row>
    <row r="3" spans="1:3" ht="15.75" customHeight="1">
      <c r="A3" s="132"/>
      <c r="B3" s="133"/>
      <c r="C3" s="133"/>
    </row>
    <row r="4" spans="1:3" ht="32.25" customHeight="1">
      <c r="A4" s="134" t="s">
        <v>152</v>
      </c>
      <c r="B4" s="135" t="s">
        <v>261</v>
      </c>
      <c r="C4" s="136" t="s">
        <v>35</v>
      </c>
    </row>
    <row r="5" spans="1:3" ht="18">
      <c r="A5" s="137" t="s">
        <v>262</v>
      </c>
      <c r="B5" s="138">
        <f>'[3]Sheet1'!$B31/10000</f>
        <v>518.47496</v>
      </c>
      <c r="C5" s="139">
        <f>ROUND('[3]Sheet1'!$C$31,1)</f>
        <v>12.3</v>
      </c>
    </row>
    <row r="6" spans="1:3" ht="21" customHeight="1">
      <c r="A6" s="137" t="s">
        <v>263</v>
      </c>
      <c r="B6" s="140">
        <f>'[3]Sheet1'!$B33/10000</f>
        <v>69.68214</v>
      </c>
      <c r="C6" s="141">
        <f>ROUND('[3]Sheet1'!$C33,1)</f>
        <v>24.7</v>
      </c>
    </row>
    <row r="7" spans="1:3" ht="21" customHeight="1">
      <c r="A7" s="137" t="s">
        <v>264</v>
      </c>
      <c r="B7" s="140">
        <f>'[3]Sheet1'!$B34/10000</f>
        <v>6.03667</v>
      </c>
      <c r="C7" s="141">
        <f>ROUND('[3]Sheet1'!$C34,1)</f>
        <v>15.2</v>
      </c>
    </row>
    <row r="8" spans="1:3" ht="21" customHeight="1">
      <c r="A8" s="137" t="s">
        <v>265</v>
      </c>
      <c r="B8" s="140">
        <f>'[3]Sheet1'!$B35/10000</f>
        <v>11.42137</v>
      </c>
      <c r="C8" s="141">
        <f>ROUND('[3]Sheet1'!$C35,1)</f>
        <v>20.9</v>
      </c>
    </row>
    <row r="9" spans="1:3" ht="21" customHeight="1">
      <c r="A9" s="137" t="s">
        <v>266</v>
      </c>
      <c r="B9" s="140">
        <f>'[3]Sheet1'!$B36/10000</f>
        <v>30.991659999999996</v>
      </c>
      <c r="C9" s="141">
        <f>ROUND('[3]Sheet1'!$C36,1)</f>
        <v>10.8</v>
      </c>
    </row>
    <row r="10" spans="1:3" ht="21" customHeight="1">
      <c r="A10" s="137" t="s">
        <v>267</v>
      </c>
      <c r="B10" s="140">
        <f>'[3]Sheet1'!$B37/10000</f>
        <v>2.4935099999999997</v>
      </c>
      <c r="C10" s="141">
        <f>ROUND('[3]Sheet1'!$C37,1)</f>
        <v>6.2</v>
      </c>
    </row>
    <row r="11" spans="1:3" ht="21" customHeight="1">
      <c r="A11" s="137" t="s">
        <v>268</v>
      </c>
      <c r="B11" s="140">
        <f>'[3]Sheet1'!$B38/10000</f>
        <v>10.28403</v>
      </c>
      <c r="C11" s="141">
        <f>ROUND('[3]Sheet1'!$C38,1)</f>
        <v>13.8</v>
      </c>
    </row>
    <row r="12" spans="1:3" ht="21" customHeight="1">
      <c r="A12" s="137" t="s">
        <v>269</v>
      </c>
      <c r="B12" s="140">
        <f>'[3]Sheet1'!$B39/10000</f>
        <v>22.54319</v>
      </c>
      <c r="C12" s="141">
        <f>ROUND('[3]Sheet1'!$C39,1)</f>
        <v>15.8</v>
      </c>
    </row>
    <row r="13" spans="1:3" ht="21" customHeight="1">
      <c r="A13" s="137" t="s">
        <v>270</v>
      </c>
      <c r="B13" s="140">
        <f>'[3]Sheet1'!$B40/10000</f>
        <v>7.57442</v>
      </c>
      <c r="C13" s="141">
        <f>ROUND('[3]Sheet1'!$C40,1)</f>
        <v>-6.9</v>
      </c>
    </row>
    <row r="14" spans="1:3" ht="21" customHeight="1">
      <c r="A14" s="137" t="s">
        <v>271</v>
      </c>
      <c r="B14" s="140">
        <f>'[3]Sheet1'!$B41/10000</f>
        <v>3.8453199999999996</v>
      </c>
      <c r="C14" s="141">
        <f>ROUND('[3]Sheet1'!$C41,1)</f>
        <v>26.9</v>
      </c>
    </row>
    <row r="15" spans="1:3" ht="21" customHeight="1">
      <c r="A15" s="137" t="s">
        <v>272</v>
      </c>
      <c r="B15" s="140">
        <f>'[3]Sheet1'!$B42/10000</f>
        <v>1.2353399999999999</v>
      </c>
      <c r="C15" s="141">
        <f>ROUND('[3]Sheet1'!$C42,1)</f>
        <v>27.8</v>
      </c>
    </row>
    <row r="16" spans="1:3" ht="21" customHeight="1">
      <c r="A16" s="137" t="s">
        <v>273</v>
      </c>
      <c r="B16" s="140">
        <f>'[3]Sheet1'!$B43/10000</f>
        <v>0.19949</v>
      </c>
      <c r="C16" s="141">
        <f>ROUND('[3]Sheet1'!$C43,1)</f>
        <v>75.4</v>
      </c>
    </row>
    <row r="17" spans="1:3" ht="21" customHeight="1">
      <c r="A17" s="137" t="s">
        <v>274</v>
      </c>
      <c r="B17" s="140">
        <f>'[3]Sheet1'!$B44/10000</f>
        <v>28.5519</v>
      </c>
      <c r="C17" s="141">
        <f>ROUND('[3]Sheet1'!$C44,1)</f>
        <v>11.5</v>
      </c>
    </row>
    <row r="18" spans="1:3" ht="21" customHeight="1">
      <c r="A18" s="137" t="s">
        <v>275</v>
      </c>
      <c r="B18" s="140">
        <f>'[3]Sheet1'!$B45/10000</f>
        <v>24.04544</v>
      </c>
      <c r="C18" s="141">
        <f>ROUND('[3]Sheet1'!$C45,1)</f>
        <v>11.3</v>
      </c>
    </row>
    <row r="19" spans="1:3" ht="21" customHeight="1">
      <c r="A19" s="137" t="s">
        <v>276</v>
      </c>
      <c r="B19" s="140">
        <f>'[3]Sheet1'!$B46/10000</f>
        <v>9.48874</v>
      </c>
      <c r="C19" s="141">
        <f>ROUND('[3]Sheet1'!$C46,1)</f>
        <v>9.5</v>
      </c>
    </row>
    <row r="20" spans="1:3" ht="21" customHeight="1">
      <c r="A20" s="137" t="s">
        <v>277</v>
      </c>
      <c r="B20" s="140">
        <f>'[3]Sheet1'!$B47/10000</f>
        <v>7.835369999999999</v>
      </c>
      <c r="C20" s="141">
        <f>ROUND('[3]Sheet1'!$C47,1)</f>
        <v>13.4</v>
      </c>
    </row>
    <row r="21" spans="1:3" ht="21" customHeight="1">
      <c r="A21" s="137" t="s">
        <v>278</v>
      </c>
      <c r="B21" s="140">
        <f>'[3]Sheet1'!$B48/10000</f>
        <v>6.833139999999999</v>
      </c>
      <c r="C21" s="141">
        <f>ROUND('[3]Sheet1'!$C48,1)</f>
        <v>11.6</v>
      </c>
    </row>
    <row r="22" spans="1:3" ht="21" customHeight="1">
      <c r="A22" s="137" t="s">
        <v>279</v>
      </c>
      <c r="B22" s="140">
        <f>'[3]Sheet1'!$B49/10000</f>
        <v>0.62776</v>
      </c>
      <c r="C22" s="141">
        <f>ROUND('[3]Sheet1'!$C49,1)</f>
        <v>-59.8</v>
      </c>
    </row>
    <row r="23" spans="1:3" ht="21" customHeight="1">
      <c r="A23" s="137" t="s">
        <v>280</v>
      </c>
      <c r="B23" s="140">
        <f>'[3]Sheet1'!$B50/10000</f>
        <v>117.53093</v>
      </c>
      <c r="C23" s="141">
        <f>ROUND('[3]Sheet1'!$C50,1)</f>
        <v>20</v>
      </c>
    </row>
    <row r="24" spans="1:3" ht="21" customHeight="1">
      <c r="A24" s="137" t="s">
        <v>281</v>
      </c>
      <c r="B24" s="140">
        <f>'[3]Sheet1'!$B51/10000</f>
        <v>18.08936</v>
      </c>
      <c r="C24" s="141">
        <f>ROUND('[3]Sheet1'!$C51,1)</f>
        <v>1.2</v>
      </c>
    </row>
    <row r="25" spans="1:3" ht="21" customHeight="1">
      <c r="A25" s="137" t="s">
        <v>282</v>
      </c>
      <c r="B25" s="140">
        <f>'[3]Sheet1'!$B52/10000</f>
        <v>9.17142</v>
      </c>
      <c r="C25" s="141">
        <f>ROUND('[3]Sheet1'!$C52,1)</f>
        <v>26.1</v>
      </c>
    </row>
    <row r="26" spans="1:3" ht="21" customHeight="1">
      <c r="A26" s="137" t="s">
        <v>283</v>
      </c>
      <c r="B26" s="140">
        <f>'[3]Sheet1'!$B53/10000</f>
        <v>120.12926000000002</v>
      </c>
      <c r="C26" s="141">
        <f>ROUND('[3]Sheet1'!$C53,1)</f>
        <v>4.1</v>
      </c>
    </row>
    <row r="27" spans="1:3" ht="21" customHeight="1">
      <c r="A27" s="137" t="s">
        <v>284</v>
      </c>
      <c r="B27" s="140">
        <f>'[3]Sheet1'!$B54/10000</f>
        <v>0.63044</v>
      </c>
      <c r="C27" s="141">
        <f>ROUND('[3]Sheet1'!$C54,1)</f>
        <v>-49.6</v>
      </c>
    </row>
    <row r="28" spans="1:3" ht="21" customHeight="1">
      <c r="A28" s="142" t="s">
        <v>285</v>
      </c>
      <c r="B28" s="143">
        <f>'[3]Sheet1'!$B55/10000</f>
        <v>9.234060000000001</v>
      </c>
      <c r="C28" s="144">
        <f>ROUND('[3]Sheet1'!$C55,1)</f>
        <v>-7.6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N11" sqref="N11"/>
    </sheetView>
  </sheetViews>
  <sheetFormatPr defaultColWidth="8.00390625" defaultRowHeight="14.25"/>
  <cols>
    <col min="1" max="1" width="38.75390625" style="0" customWidth="1"/>
    <col min="2" max="2" width="13.125" style="0" customWidth="1"/>
    <col min="3" max="3" width="11.375" style="0" customWidth="1"/>
    <col min="4" max="4" width="7.625" style="0" bestFit="1" customWidth="1"/>
    <col min="5" max="5" width="6.00390625" style="57" bestFit="1" customWidth="1"/>
  </cols>
  <sheetData>
    <row r="1" spans="1:5" ht="25.5">
      <c r="A1" s="113" t="s">
        <v>286</v>
      </c>
      <c r="B1" s="113"/>
      <c r="C1" s="113"/>
      <c r="D1" s="114"/>
      <c r="E1" s="114"/>
    </row>
    <row r="3" spans="1:3" ht="18">
      <c r="A3" s="115"/>
      <c r="B3" s="115"/>
      <c r="C3" s="116"/>
    </row>
    <row r="4" spans="1:5" ht="32.25" customHeight="1">
      <c r="A4" s="117" t="s">
        <v>152</v>
      </c>
      <c r="B4" s="118" t="s">
        <v>287</v>
      </c>
      <c r="C4" s="119" t="s">
        <v>35</v>
      </c>
      <c r="E4"/>
    </row>
    <row r="5" spans="1:5" ht="24.75" customHeight="1">
      <c r="A5" s="120" t="s">
        <v>288</v>
      </c>
      <c r="B5" s="121"/>
      <c r="C5" s="122"/>
      <c r="E5"/>
    </row>
    <row r="6" spans="1:3" ht="24.75" customHeight="1">
      <c r="A6" s="123" t="s">
        <v>289</v>
      </c>
      <c r="B6" s="124"/>
      <c r="C6" s="57"/>
    </row>
    <row r="7" spans="1:3" ht="24.75" customHeight="1">
      <c r="A7" s="123" t="s">
        <v>290</v>
      </c>
      <c r="B7" s="124"/>
      <c r="C7" s="57"/>
    </row>
    <row r="8" spans="1:3" ht="24.75" customHeight="1">
      <c r="A8" s="123" t="s">
        <v>291</v>
      </c>
      <c r="B8" s="124"/>
      <c r="C8" s="57"/>
    </row>
    <row r="9" spans="1:3" ht="24.75" customHeight="1">
      <c r="A9" s="123" t="s">
        <v>292</v>
      </c>
      <c r="B9" s="124"/>
      <c r="C9" s="57"/>
    </row>
    <row r="10" spans="1:3" ht="24.75" customHeight="1">
      <c r="A10" s="123" t="s">
        <v>293</v>
      </c>
      <c r="B10" s="124"/>
      <c r="C10" s="57"/>
    </row>
    <row r="11" spans="1:3" ht="24.75" customHeight="1">
      <c r="A11" s="123" t="s">
        <v>294</v>
      </c>
      <c r="B11" s="124"/>
      <c r="C11" s="57"/>
    </row>
    <row r="12" spans="1:3" ht="24.75" customHeight="1">
      <c r="A12" s="123" t="s">
        <v>295</v>
      </c>
      <c r="B12" s="124"/>
      <c r="C12" s="57"/>
    </row>
    <row r="13" spans="1:3" ht="24.75" customHeight="1">
      <c r="A13" s="123" t="s">
        <v>296</v>
      </c>
      <c r="B13" s="124"/>
      <c r="C13" s="57"/>
    </row>
    <row r="14" spans="1:3" ht="24.75" customHeight="1">
      <c r="A14" s="123" t="s">
        <v>297</v>
      </c>
      <c r="B14" s="124"/>
      <c r="C14" s="57"/>
    </row>
    <row r="15" spans="1:3" ht="24.75" customHeight="1">
      <c r="A15" s="125" t="s">
        <v>298</v>
      </c>
      <c r="B15" s="126"/>
      <c r="C15" s="127"/>
    </row>
    <row r="16" spans="1:2" ht="15.75">
      <c r="A16" s="128" t="s">
        <v>299</v>
      </c>
      <c r="B16" s="12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workbookViewId="0" topLeftCell="A1">
      <selection activeCell="O21" sqref="O2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79" customWidth="1"/>
    <col min="4" max="4" width="13.00390625" style="0" bestFit="1" customWidth="1"/>
    <col min="5" max="6" width="17.25390625" style="0" bestFit="1" customWidth="1"/>
  </cols>
  <sheetData>
    <row r="1" spans="1:4" ht="25.5">
      <c r="A1" s="58" t="s">
        <v>300</v>
      </c>
      <c r="B1" s="58"/>
      <c r="C1" s="58"/>
      <c r="D1" s="58"/>
    </row>
    <row r="2" spans="1:4" ht="15.75">
      <c r="A2" s="80"/>
      <c r="B2" s="80"/>
      <c r="C2" s="80"/>
      <c r="D2" s="81"/>
    </row>
    <row r="3" spans="1:4" ht="18">
      <c r="A3" s="82"/>
      <c r="B3" s="82"/>
      <c r="C3" s="82"/>
      <c r="D3" s="83" t="s">
        <v>301</v>
      </c>
    </row>
    <row r="4" spans="1:4" ht="26.25" customHeight="1">
      <c r="A4" s="84" t="s">
        <v>302</v>
      </c>
      <c r="B4" s="84" t="s">
        <v>303</v>
      </c>
      <c r="C4" s="84" t="s">
        <v>304</v>
      </c>
      <c r="D4" s="85" t="s">
        <v>243</v>
      </c>
    </row>
    <row r="5" spans="1:5" s="78" customFormat="1" ht="26.25" customHeight="1">
      <c r="A5" s="86" t="s">
        <v>59</v>
      </c>
      <c r="B5" s="87">
        <f>'[1]Sheet2'!B6/10000</f>
        <v>26.5263</v>
      </c>
      <c r="C5" s="88">
        <f>'[1]Sheet2'!C6/10000</f>
        <v>303.4756</v>
      </c>
      <c r="D5" s="89">
        <f>ROUND('[1]Sheet2'!$E6,1)</f>
        <v>-7.1</v>
      </c>
      <c r="E5" s="109"/>
    </row>
    <row r="6" spans="1:5" ht="26.25" customHeight="1">
      <c r="A6" s="90" t="s">
        <v>305</v>
      </c>
      <c r="B6" s="91">
        <f>'[1]Sheet2'!B7/10000</f>
        <v>22.5491</v>
      </c>
      <c r="C6" s="92">
        <f>'[1]Sheet2'!C7/10000</f>
        <v>242.7048</v>
      </c>
      <c r="D6" s="93">
        <f>ROUND('[1]Sheet2'!$E7,1)</f>
        <v>-10.1</v>
      </c>
      <c r="E6" s="109"/>
    </row>
    <row r="7" spans="1:5" ht="26.25" customHeight="1">
      <c r="A7" s="90" t="s">
        <v>306</v>
      </c>
      <c r="B7" s="91">
        <f>'[1]Sheet2'!B8/10000</f>
        <v>3.9772</v>
      </c>
      <c r="C7" s="92">
        <f>'[1]Sheet2'!C8/10000</f>
        <v>60.7708</v>
      </c>
      <c r="D7" s="93">
        <f>ROUND('[1]Sheet2'!$E8,1)</f>
        <v>7</v>
      </c>
      <c r="E7" s="109"/>
    </row>
    <row r="8" spans="1:5" ht="26.25" customHeight="1">
      <c r="A8" s="86" t="s">
        <v>307</v>
      </c>
      <c r="B8" s="91">
        <f>'[1]Sheet2'!B9/10000</f>
        <v>12.3097</v>
      </c>
      <c r="C8" s="92">
        <f>'[1]Sheet2'!C9/10000</f>
        <v>166.7845</v>
      </c>
      <c r="D8" s="93">
        <f>ROUND('[1]Sheet2'!$E9,1)</f>
        <v>12.6</v>
      </c>
      <c r="E8" s="109"/>
    </row>
    <row r="9" spans="1:5" ht="26.25" customHeight="1">
      <c r="A9" s="90" t="s">
        <v>305</v>
      </c>
      <c r="B9" s="91">
        <f>'[1]Sheet2'!B10/10000</f>
        <v>8.455</v>
      </c>
      <c r="C9" s="92">
        <f>'[1]Sheet2'!C10/10000</f>
        <v>107.5347</v>
      </c>
      <c r="D9" s="93">
        <f>ROUND('[1]Sheet2'!$E10,1)</f>
        <v>15.9</v>
      </c>
      <c r="E9" s="109"/>
    </row>
    <row r="10" spans="1:5" ht="26.25" customHeight="1">
      <c r="A10" s="90" t="s">
        <v>308</v>
      </c>
      <c r="B10" s="91">
        <f>'[1]Sheet2'!$B$11/10000</f>
        <v>3.1589</v>
      </c>
      <c r="C10" s="92">
        <f>'[1]Sheet2'!$C$11/10000</f>
        <v>38.0923</v>
      </c>
      <c r="D10" s="93">
        <f>'[1]Sheet2'!$E$11</f>
        <v>8.411717662728714</v>
      </c>
      <c r="E10" s="109"/>
    </row>
    <row r="11" spans="1:5" ht="26.25" customHeight="1">
      <c r="A11" s="90" t="s">
        <v>309</v>
      </c>
      <c r="B11" s="91">
        <f>'[1]Sheet2'!$B$12/10000</f>
        <v>0.049</v>
      </c>
      <c r="C11" s="92">
        <f>'[1]Sheet2'!$C$12/10000</f>
        <v>7.4028</v>
      </c>
      <c r="D11" s="93">
        <f>'[1]Sheet2'!$E$12</f>
        <v>-13.847801040418029</v>
      </c>
      <c r="E11" s="109"/>
    </row>
    <row r="12" spans="1:5" ht="26.25" customHeight="1">
      <c r="A12" s="90" t="s">
        <v>310</v>
      </c>
      <c r="B12" s="91">
        <f>'[1]Sheet2'!$B$13/10000</f>
        <v>0.3492</v>
      </c>
      <c r="C12" s="92">
        <f>'[1]Sheet2'!$C$13/10000</f>
        <v>3.6743</v>
      </c>
      <c r="D12" s="93">
        <f>'[1]Sheet2'!$E$13</f>
        <v>65.09997753313861</v>
      </c>
      <c r="E12" s="109"/>
    </row>
    <row r="13" spans="1:5" ht="26.25" customHeight="1">
      <c r="A13" s="90" t="s">
        <v>311</v>
      </c>
      <c r="B13" s="91">
        <f>'[1]Sheet2'!$B$14/10000</f>
        <v>12.214</v>
      </c>
      <c r="C13" s="92">
        <f>'[1]Sheet2'!$C$14/10000</f>
        <v>142.7305</v>
      </c>
      <c r="D13" s="93">
        <f>'[1]Sheet2'!$E$14</f>
        <v>-10.949609622125198</v>
      </c>
      <c r="E13" s="109"/>
    </row>
    <row r="14" spans="1:5" s="78" customFormat="1" ht="26.25" customHeight="1">
      <c r="A14" s="94" t="s">
        <v>61</v>
      </c>
      <c r="B14" s="95">
        <f>'[1]Sheet2'!$B$15/10000</f>
        <v>57.2373</v>
      </c>
      <c r="C14" s="96">
        <f>'[1]Sheet2'!$C$15/10000</f>
        <v>493.0246</v>
      </c>
      <c r="D14" s="97">
        <f>'[1]Sheet2'!$E$15</f>
        <v>2.3584026242305214</v>
      </c>
      <c r="E14" s="109"/>
    </row>
    <row r="15" spans="1:5" ht="26.25" customHeight="1">
      <c r="A15" s="84" t="s">
        <v>133</v>
      </c>
      <c r="B15" s="98" t="s">
        <v>312</v>
      </c>
      <c r="C15" s="99" t="s">
        <v>313</v>
      </c>
      <c r="D15" s="100" t="s">
        <v>314</v>
      </c>
      <c r="E15" s="59"/>
    </row>
    <row r="16" spans="1:5" ht="26.25" customHeight="1">
      <c r="A16" s="101" t="s">
        <v>315</v>
      </c>
      <c r="B16" s="102">
        <f>'[2]Sheet1'!$C6/10000</f>
        <v>3716.2632890676</v>
      </c>
      <c r="C16" s="103">
        <f>'[2]Sheet1'!D6/10000</f>
        <v>3318.1499863266</v>
      </c>
      <c r="D16" s="104">
        <f>'[2]Sheet1'!$F$6</f>
        <v>12.692334563128526</v>
      </c>
      <c r="E16" s="110"/>
    </row>
    <row r="17" spans="1:5" ht="26.25" customHeight="1">
      <c r="A17" s="90" t="s">
        <v>316</v>
      </c>
      <c r="B17" s="91">
        <f>'[2]Sheet1'!$C7/10000</f>
        <v>2527.0312612403</v>
      </c>
      <c r="C17" s="92">
        <f>'[2]Sheet1'!D7/10000</f>
        <v>2186.1401279734</v>
      </c>
      <c r="D17" s="93">
        <f>ROUND('[2]Sheet1'!F7,1)</f>
        <v>17.8</v>
      </c>
      <c r="E17" s="59"/>
    </row>
    <row r="18" spans="1:5" ht="26.25" customHeight="1">
      <c r="A18" s="90" t="s">
        <v>317</v>
      </c>
      <c r="B18" s="91">
        <f>'[2]Sheet1'!$C8/10000</f>
        <v>601.468052039</v>
      </c>
      <c r="C18" s="92">
        <f>'[2]Sheet1'!D8/10000</f>
        <v>556.8966135209</v>
      </c>
      <c r="D18" s="93">
        <f>ROUND('[2]Sheet1'!F8,1)</f>
        <v>8.1</v>
      </c>
      <c r="E18" s="59"/>
    </row>
    <row r="19" spans="1:5" ht="26.25" customHeight="1">
      <c r="A19" s="90" t="s">
        <v>318</v>
      </c>
      <c r="B19" s="91">
        <f>'[2]Sheet1'!$C9/10000</f>
        <v>62.6920632372</v>
      </c>
      <c r="C19" s="92">
        <f>'[2]Sheet1'!D9/10000</f>
        <v>77.7421411724</v>
      </c>
      <c r="D19" s="93">
        <f>ROUND('[2]Sheet1'!F9,1)</f>
        <v>-41.3</v>
      </c>
      <c r="E19" s="59"/>
    </row>
    <row r="20" spans="1:5" ht="26.25" customHeight="1">
      <c r="A20" s="90" t="s">
        <v>319</v>
      </c>
      <c r="B20" s="91">
        <f>'[2]Sheet1'!$C10/10000</f>
        <v>491.1310140875</v>
      </c>
      <c r="C20" s="92">
        <f>'[2]Sheet1'!D10/10000</f>
        <v>472.90725239740004</v>
      </c>
      <c r="D20" s="93">
        <f>ROUND('[2]Sheet1'!F10,1)</f>
        <v>5.8</v>
      </c>
      <c r="E20" s="59"/>
    </row>
    <row r="21" spans="1:5" ht="26.25" customHeight="1">
      <c r="A21" s="90" t="s">
        <v>320</v>
      </c>
      <c r="B21" s="91">
        <f>'[2]Sheet1'!$C11/10000</f>
        <v>32.579428563499995</v>
      </c>
      <c r="C21" s="92">
        <f>'[2]Sheet1'!D11/10000</f>
        <v>23.5077105751</v>
      </c>
      <c r="D21" s="93">
        <f>ROUND('[2]Sheet1'!F11,1)</f>
        <v>38.3</v>
      </c>
      <c r="E21" s="59"/>
    </row>
    <row r="22" spans="1:6" ht="26.25" customHeight="1">
      <c r="A22" s="86" t="s">
        <v>321</v>
      </c>
      <c r="B22" s="102">
        <f>'[2]Sheet1'!$C12/10000</f>
        <v>3227.1534153398</v>
      </c>
      <c r="C22" s="103">
        <f>'[2]Sheet1'!D12/10000</f>
        <v>2841.6539420401996</v>
      </c>
      <c r="D22" s="104">
        <f>ROUND('[2]Sheet1'!F12,1)</f>
        <v>14.4</v>
      </c>
      <c r="E22" s="111"/>
      <c r="F22" s="112"/>
    </row>
    <row r="23" spans="1:5" ht="26.25" customHeight="1">
      <c r="A23" s="90" t="s">
        <v>322</v>
      </c>
      <c r="B23" s="91">
        <f>'[2]Sheet1'!$C13/10000</f>
        <v>850.8344956071</v>
      </c>
      <c r="C23" s="92">
        <f>'[2]Sheet1'!D13/10000</f>
        <v>683.5723512120001</v>
      </c>
      <c r="D23" s="93">
        <f>ROUND('[2]Sheet1'!F13,1)</f>
        <v>27.4</v>
      </c>
      <c r="E23" s="59"/>
    </row>
    <row r="24" spans="1:5" ht="26.25" customHeight="1">
      <c r="A24" s="105" t="s">
        <v>323</v>
      </c>
      <c r="B24" s="95">
        <f>'[2]Sheet1'!$C14/10000</f>
        <v>2267.5764947684997</v>
      </c>
      <c r="C24" s="96">
        <f>'[2]Sheet1'!D14/10000</f>
        <v>2086.1857843176</v>
      </c>
      <c r="D24" s="97">
        <f>ROUND('[2]Sheet1'!F14,1)</f>
        <v>8.5</v>
      </c>
      <c r="E24" s="111"/>
    </row>
    <row r="25" spans="1:5" ht="18">
      <c r="A25" s="106" t="s">
        <v>324</v>
      </c>
      <c r="B25" s="82"/>
      <c r="C25" s="82"/>
      <c r="D25" s="107"/>
      <c r="E25" s="59"/>
    </row>
    <row r="26" spans="1:5" ht="15.75">
      <c r="A26" s="59"/>
      <c r="B26" s="59"/>
      <c r="C26" s="108"/>
      <c r="D26" s="59"/>
      <c r="E26" s="59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workbookViewId="0" topLeftCell="A1">
      <selection activeCell="O20" sqref="O20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57" bestFit="1" customWidth="1"/>
  </cols>
  <sheetData>
    <row r="1" spans="1:4" ht="25.5">
      <c r="A1" s="58" t="s">
        <v>325</v>
      </c>
      <c r="B1" s="58"/>
      <c r="C1" s="58"/>
      <c r="D1" s="58"/>
    </row>
    <row r="2" spans="1:4" ht="15.75">
      <c r="A2" s="59"/>
      <c r="B2" s="59"/>
      <c r="C2" s="59"/>
      <c r="D2" s="59"/>
    </row>
    <row r="3" spans="1:4" ht="18">
      <c r="A3" s="60"/>
      <c r="B3" s="61" t="s">
        <v>326</v>
      </c>
      <c r="C3" s="61"/>
      <c r="D3" s="61"/>
    </row>
    <row r="4" spans="1:5" s="55" customFormat="1" ht="36">
      <c r="A4" s="33" t="s">
        <v>327</v>
      </c>
      <c r="B4" s="62" t="s">
        <v>328</v>
      </c>
      <c r="C4" s="63" t="s">
        <v>329</v>
      </c>
      <c r="D4" s="64" t="s">
        <v>330</v>
      </c>
      <c r="E4" s="76"/>
    </row>
    <row r="5" spans="1:6" s="56" customFormat="1" ht="26.25" customHeight="1">
      <c r="A5" s="65" t="s">
        <v>331</v>
      </c>
      <c r="B5" s="66">
        <v>99.66702627</v>
      </c>
      <c r="C5" s="67">
        <v>100.75295711</v>
      </c>
      <c r="D5" s="67">
        <v>101.34007497</v>
      </c>
      <c r="E5" s="77"/>
      <c r="F5" s="77"/>
    </row>
    <row r="6" spans="1:5" s="56" customFormat="1" ht="26.25" customHeight="1">
      <c r="A6" s="68" t="s">
        <v>332</v>
      </c>
      <c r="B6" s="69">
        <v>98.61926887</v>
      </c>
      <c r="C6" s="70">
        <v>103.3527351</v>
      </c>
      <c r="D6" s="70">
        <v>100.68231678</v>
      </c>
      <c r="E6" s="77"/>
    </row>
    <row r="7" spans="1:5" s="56" customFormat="1" ht="21.75" customHeight="1">
      <c r="A7" s="71" t="s">
        <v>333</v>
      </c>
      <c r="B7" s="69">
        <v>97.88053586</v>
      </c>
      <c r="C7" s="70">
        <v>104.92647309</v>
      </c>
      <c r="D7" s="70">
        <v>100.83262039</v>
      </c>
      <c r="E7" s="77"/>
    </row>
    <row r="8" spans="1:5" s="56" customFormat="1" ht="21.75" customHeight="1">
      <c r="A8" s="71" t="s">
        <v>334</v>
      </c>
      <c r="B8" s="69">
        <v>99.6561409</v>
      </c>
      <c r="C8" s="70">
        <v>98.00173206</v>
      </c>
      <c r="D8" s="70">
        <v>99.77486212</v>
      </c>
      <c r="E8" s="77"/>
    </row>
    <row r="9" spans="1:5" s="56" customFormat="1" ht="21.75" customHeight="1">
      <c r="A9" s="71" t="s">
        <v>335</v>
      </c>
      <c r="B9" s="69">
        <v>85.4333</v>
      </c>
      <c r="C9" s="70">
        <v>82.29716323</v>
      </c>
      <c r="D9" s="70">
        <v>103.28700793</v>
      </c>
      <c r="E9" s="77"/>
    </row>
    <row r="10" spans="1:5" s="56" customFormat="1" ht="21.75" customHeight="1">
      <c r="A10" s="71" t="s">
        <v>336</v>
      </c>
      <c r="B10" s="69">
        <v>97.92870264</v>
      </c>
      <c r="C10" s="70">
        <v>122.13045622</v>
      </c>
      <c r="D10" s="70">
        <v>95.64787936</v>
      </c>
      <c r="E10" s="77"/>
    </row>
    <row r="11" spans="1:5" s="56" customFormat="1" ht="21.75" customHeight="1">
      <c r="A11" s="71" t="s">
        <v>337</v>
      </c>
      <c r="B11" s="69">
        <v>95.51716398</v>
      </c>
      <c r="C11" s="70">
        <v>96.03886043</v>
      </c>
      <c r="D11" s="70">
        <v>95.75099139</v>
      </c>
      <c r="E11" s="77"/>
    </row>
    <row r="12" spans="1:5" s="56" customFormat="1" ht="21.75" customHeight="1">
      <c r="A12" s="71" t="s">
        <v>338</v>
      </c>
      <c r="B12" s="69">
        <v>104.51561922</v>
      </c>
      <c r="C12" s="70">
        <v>113.47109469</v>
      </c>
      <c r="D12" s="70">
        <v>106.95383642</v>
      </c>
      <c r="E12" s="77"/>
    </row>
    <row r="13" spans="1:5" s="56" customFormat="1" ht="21.75" customHeight="1">
      <c r="A13" s="71" t="s">
        <v>339</v>
      </c>
      <c r="B13" s="69">
        <v>100.8481</v>
      </c>
      <c r="C13" s="70">
        <v>110.49896777</v>
      </c>
      <c r="D13" s="70">
        <v>106.74368269</v>
      </c>
      <c r="E13" s="77"/>
    </row>
    <row r="14" spans="1:5" s="56" customFormat="1" ht="26.25" customHeight="1">
      <c r="A14" s="68" t="s">
        <v>340</v>
      </c>
      <c r="B14" s="69">
        <v>100.06958994</v>
      </c>
      <c r="C14" s="70">
        <v>100.2601023</v>
      </c>
      <c r="D14" s="70">
        <v>100.47862413</v>
      </c>
      <c r="E14" s="77"/>
    </row>
    <row r="15" spans="1:5" s="56" customFormat="1" ht="26.25" customHeight="1">
      <c r="A15" s="68" t="s">
        <v>341</v>
      </c>
      <c r="B15" s="69">
        <v>100</v>
      </c>
      <c r="C15" s="70">
        <v>96.13612422</v>
      </c>
      <c r="D15" s="70">
        <v>99.60600103</v>
      </c>
      <c r="E15" s="77"/>
    </row>
    <row r="16" spans="1:5" s="56" customFormat="1" ht="26.25" customHeight="1">
      <c r="A16" s="68" t="s">
        <v>342</v>
      </c>
      <c r="B16" s="69">
        <v>99.76892068</v>
      </c>
      <c r="C16" s="70">
        <v>101.84063763</v>
      </c>
      <c r="D16" s="70">
        <v>101.10357314</v>
      </c>
      <c r="E16" s="77"/>
    </row>
    <row r="17" spans="1:5" s="56" customFormat="1" ht="26.25" customHeight="1">
      <c r="A17" s="68" t="s">
        <v>343</v>
      </c>
      <c r="B17" s="69">
        <v>100.52658536</v>
      </c>
      <c r="C17" s="70">
        <v>104.01681283</v>
      </c>
      <c r="D17" s="70">
        <v>107.0368922</v>
      </c>
      <c r="E17" s="77"/>
    </row>
    <row r="18" spans="1:5" s="56" customFormat="1" ht="26.25" customHeight="1">
      <c r="A18" s="68" t="s">
        <v>344</v>
      </c>
      <c r="B18" s="69">
        <v>99.92448657</v>
      </c>
      <c r="C18" s="70">
        <v>100.22528724</v>
      </c>
      <c r="D18" s="70">
        <v>101.5037327</v>
      </c>
      <c r="E18" s="77"/>
    </row>
    <row r="19" spans="1:5" s="56" customFormat="1" ht="26.25" customHeight="1">
      <c r="A19" s="68" t="s">
        <v>345</v>
      </c>
      <c r="B19" s="69">
        <v>100.00226882</v>
      </c>
      <c r="C19" s="70">
        <v>100.33838858</v>
      </c>
      <c r="D19" s="70">
        <v>100.36408969</v>
      </c>
      <c r="E19" s="77"/>
    </row>
    <row r="20" spans="1:5" s="56" customFormat="1" ht="26.25" customHeight="1">
      <c r="A20" s="68" t="s">
        <v>346</v>
      </c>
      <c r="B20" s="69">
        <v>100.43183322</v>
      </c>
      <c r="C20" s="70">
        <v>102.50899289</v>
      </c>
      <c r="D20" s="70">
        <v>101.28360426</v>
      </c>
      <c r="E20" s="77"/>
    </row>
    <row r="21" spans="1:5" s="56" customFormat="1" ht="26.25" customHeight="1">
      <c r="A21" s="72" t="s">
        <v>347</v>
      </c>
      <c r="B21" s="73">
        <v>99.81110687</v>
      </c>
      <c r="C21" s="74">
        <v>102.65188926</v>
      </c>
      <c r="D21" s="74">
        <v>102.87516684</v>
      </c>
      <c r="E21" s="77"/>
    </row>
    <row r="22" ht="15.75">
      <c r="A22" s="75" t="s">
        <v>348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workbookViewId="0" topLeftCell="A1">
      <selection activeCell="P14" sqref="P14"/>
    </sheetView>
  </sheetViews>
  <sheetFormatPr defaultColWidth="9.00390625" defaultRowHeight="14.25"/>
  <cols>
    <col min="1" max="1" width="25.50390625" style="45" bestFit="1" customWidth="1"/>
    <col min="2" max="3" width="8.875" style="45" bestFit="1" customWidth="1"/>
    <col min="4" max="4" width="12.625" style="45" customWidth="1"/>
    <col min="5" max="16384" width="8.875" style="45" bestFit="1" customWidth="1"/>
  </cols>
  <sheetData>
    <row r="1" spans="1:4" ht="15.75">
      <c r="A1" s="46"/>
      <c r="B1" s="46"/>
      <c r="C1" s="46"/>
      <c r="D1" s="46"/>
    </row>
    <row r="2" spans="1:4" ht="19.5" customHeight="1">
      <c r="A2" s="47" t="s">
        <v>349</v>
      </c>
      <c r="B2" s="47"/>
      <c r="C2" s="47"/>
      <c r="D2" s="47"/>
    </row>
    <row r="3" spans="1:4" ht="15.75">
      <c r="A3" s="46"/>
      <c r="B3" s="46"/>
      <c r="C3" s="46"/>
      <c r="D3" s="46"/>
    </row>
    <row r="4" spans="1:4" ht="15.75">
      <c r="A4" s="48" t="s">
        <v>133</v>
      </c>
      <c r="B4" s="49" t="s">
        <v>114</v>
      </c>
      <c r="C4" s="49" t="s">
        <v>350</v>
      </c>
      <c r="D4" s="50"/>
    </row>
    <row r="5" spans="1:4" ht="15.75">
      <c r="A5" s="48"/>
      <c r="B5" s="49"/>
      <c r="C5" s="49" t="s">
        <v>34</v>
      </c>
      <c r="D5" s="50" t="s">
        <v>35</v>
      </c>
    </row>
    <row r="6" spans="1:4" ht="15.75">
      <c r="A6" s="51" t="s">
        <v>351</v>
      </c>
      <c r="B6" s="49" t="s">
        <v>352</v>
      </c>
      <c r="C6" s="49">
        <f>'[9]Sheet1'!$E3</f>
        <v>114479</v>
      </c>
      <c r="D6" s="52">
        <f>'[9]Sheet1'!$G3*100</f>
        <v>37.654513972391904</v>
      </c>
    </row>
    <row r="7" spans="1:4" ht="15.75">
      <c r="A7" s="53" t="s">
        <v>353</v>
      </c>
      <c r="B7" s="49" t="s">
        <v>352</v>
      </c>
      <c r="C7" s="49">
        <f>'[9]Sheet1'!$E4</f>
        <v>27047</v>
      </c>
      <c r="D7" s="52">
        <f>'[9]Sheet1'!$G4*100</f>
        <v>101.948779213022</v>
      </c>
    </row>
    <row r="8" spans="1:4" ht="15.75">
      <c r="A8" s="53" t="s">
        <v>354</v>
      </c>
      <c r="B8" s="49" t="s">
        <v>352</v>
      </c>
      <c r="C8" s="49">
        <f>'[9]Sheet1'!$E5</f>
        <v>86729</v>
      </c>
      <c r="D8" s="52">
        <f>'[9]Sheet1'!$G5*100</f>
        <v>25.68327391821</v>
      </c>
    </row>
    <row r="9" spans="1:4" ht="15.75">
      <c r="A9" s="53" t="s">
        <v>355</v>
      </c>
      <c r="B9" s="49" t="s">
        <v>352</v>
      </c>
      <c r="C9" s="49">
        <f>'[9]Sheet1'!$E6</f>
        <v>703</v>
      </c>
      <c r="D9" s="52">
        <f>'[9]Sheet1'!$G6*100</f>
        <v>-8.10457516339869</v>
      </c>
    </row>
    <row r="10" spans="1:4" ht="15.75">
      <c r="A10" s="51" t="s">
        <v>356</v>
      </c>
      <c r="B10" s="49" t="s">
        <v>352</v>
      </c>
      <c r="C10" s="49">
        <v>5077</v>
      </c>
      <c r="D10" s="54">
        <v>11.191414805081035</v>
      </c>
    </row>
    <row r="11" spans="1:4" ht="15.75">
      <c r="A11" s="53" t="s">
        <v>357</v>
      </c>
      <c r="B11" s="49" t="s">
        <v>352</v>
      </c>
      <c r="C11" s="49">
        <v>1911</v>
      </c>
      <c r="D11" s="54">
        <v>7.905138339920947</v>
      </c>
    </row>
    <row r="12" spans="1:4" ht="15.75">
      <c r="A12" s="53" t="s">
        <v>358</v>
      </c>
      <c r="B12" s="49" t="s">
        <v>352</v>
      </c>
      <c r="C12" s="49">
        <v>1190</v>
      </c>
      <c r="D12" s="54">
        <v>16.7811579980373</v>
      </c>
    </row>
    <row r="13" spans="1:4" ht="15.75">
      <c r="A13" s="53" t="s">
        <v>359</v>
      </c>
      <c r="B13" s="49" t="s">
        <v>352</v>
      </c>
      <c r="C13" s="49">
        <v>1208</v>
      </c>
      <c r="D13" s="54">
        <v>20.438683948155536</v>
      </c>
    </row>
    <row r="14" spans="1:4" ht="15.75">
      <c r="A14" s="53" t="s">
        <v>360</v>
      </c>
      <c r="B14" s="49" t="s">
        <v>352</v>
      </c>
      <c r="C14" s="49">
        <v>362</v>
      </c>
      <c r="D14" s="54">
        <v>3.4285714285714253</v>
      </c>
    </row>
    <row r="15" spans="1:4" ht="15.75">
      <c r="A15" s="53" t="s">
        <v>361</v>
      </c>
      <c r="B15" s="49" t="s">
        <v>352</v>
      </c>
      <c r="C15" s="49">
        <v>406</v>
      </c>
      <c r="D15" s="54">
        <v>-4.018912529550822</v>
      </c>
    </row>
    <row r="16" spans="1:4" ht="15.75">
      <c r="A16" s="51" t="s">
        <v>362</v>
      </c>
      <c r="B16" s="49" t="s">
        <v>352</v>
      </c>
      <c r="C16" s="49">
        <v>654</v>
      </c>
      <c r="D16" s="54">
        <v>31.854838709677423</v>
      </c>
    </row>
    <row r="17" spans="1:4" ht="15.75">
      <c r="A17" s="53" t="s">
        <v>357</v>
      </c>
      <c r="B17" s="49" t="s">
        <v>352</v>
      </c>
      <c r="C17" s="49">
        <v>120</v>
      </c>
      <c r="D17" s="54">
        <v>-24.52830188679245</v>
      </c>
    </row>
    <row r="18" spans="1:4" ht="15.75">
      <c r="A18" s="53" t="s">
        <v>358</v>
      </c>
      <c r="B18" s="49" t="s">
        <v>352</v>
      </c>
      <c r="C18" s="49">
        <v>221</v>
      </c>
      <c r="D18" s="54">
        <v>93.85964912280701</v>
      </c>
    </row>
    <row r="19" spans="1:4" ht="15.75">
      <c r="A19" s="53" t="s">
        <v>359</v>
      </c>
      <c r="B19" s="49" t="s">
        <v>352</v>
      </c>
      <c r="C19" s="49">
        <v>261</v>
      </c>
      <c r="D19" s="54">
        <v>65.18987341772151</v>
      </c>
    </row>
    <row r="20" spans="1:4" ht="15.75">
      <c r="A20" s="53" t="s">
        <v>360</v>
      </c>
      <c r="B20" s="49" t="s">
        <v>352</v>
      </c>
      <c r="C20" s="49">
        <v>32</v>
      </c>
      <c r="D20" s="54">
        <v>-5.882352941176472</v>
      </c>
    </row>
    <row r="21" spans="1:4" ht="15.75">
      <c r="A21" s="53" t="s">
        <v>361</v>
      </c>
      <c r="B21" s="49" t="s">
        <v>352</v>
      </c>
      <c r="C21" s="49">
        <v>20</v>
      </c>
      <c r="D21" s="54">
        <v>-35.483870967741936</v>
      </c>
    </row>
    <row r="22" ht="15.75">
      <c r="A22" s="45" t="s">
        <v>363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H45"/>
  <sheetViews>
    <sheetView zoomScale="70" zoomScaleNormal="70" workbookViewId="0" topLeftCell="A1">
      <pane xSplit="1" topLeftCell="B1" activePane="topRight" state="frozen"/>
      <selection pane="topRight" activeCell="AF6" sqref="AF6:AF19"/>
    </sheetView>
  </sheetViews>
  <sheetFormatPr defaultColWidth="8.00390625" defaultRowHeight="14.25"/>
  <cols>
    <col min="1" max="1" width="15.00390625" style="4" customWidth="1"/>
    <col min="2" max="2" width="13.375" style="4" customWidth="1"/>
    <col min="3" max="3" width="12.00390625" style="4" customWidth="1"/>
    <col min="4" max="4" width="11.25390625" style="4" customWidth="1"/>
    <col min="5" max="7" width="11.375" style="4" customWidth="1"/>
    <col min="8" max="8" width="18.375" style="4" customWidth="1"/>
    <col min="9" max="9" width="11.375" style="4" customWidth="1"/>
    <col min="10" max="11" width="12.875" style="5" customWidth="1"/>
    <col min="12" max="13" width="9.75390625" style="6" customWidth="1"/>
    <col min="14" max="14" width="17.625" style="6" customWidth="1"/>
    <col min="15" max="15" width="10.875" style="6" customWidth="1"/>
    <col min="16" max="16" width="13.75390625" style="7" customWidth="1"/>
    <col min="17" max="17" width="11.25390625" style="7" customWidth="1"/>
    <col min="18" max="18" width="10.125" style="6" customWidth="1"/>
    <col min="19" max="19" width="9.125" style="6" customWidth="1"/>
    <col min="20" max="21" width="12.625" style="7" customWidth="1"/>
    <col min="22" max="22" width="9.50390625" style="6" customWidth="1"/>
    <col min="23" max="23" width="7.50390625" style="6" customWidth="1"/>
    <col min="24" max="25" width="12.375" style="7" customWidth="1"/>
    <col min="26" max="27" width="8.50390625" style="8" customWidth="1"/>
    <col min="28" max="28" width="16.125" style="8" customWidth="1"/>
    <col min="29" max="29" width="11.50390625" style="8" customWidth="1"/>
    <col min="30" max="30" width="12.875" style="8" customWidth="1"/>
    <col min="31" max="31" width="14.50390625" style="8" customWidth="1"/>
    <col min="32" max="32" width="11.25390625" style="9" customWidth="1"/>
    <col min="33" max="33" width="14.375" style="9" customWidth="1"/>
    <col min="34" max="16384" width="8.00390625" style="9" customWidth="1"/>
  </cols>
  <sheetData>
    <row r="1" ht="27.75" customHeight="1"/>
    <row r="2" spans="1:33" ht="33" customHeight="1">
      <c r="A2" s="10" t="s">
        <v>364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4" s="1" customFormat="1" ht="26.25" customHeight="1">
      <c r="A3" s="11"/>
      <c r="B3" s="12" t="s">
        <v>36</v>
      </c>
      <c r="C3" s="13"/>
      <c r="D3" s="13"/>
      <c r="E3" s="25"/>
      <c r="F3" s="18" t="s">
        <v>365</v>
      </c>
      <c r="G3" s="18"/>
      <c r="H3" s="12" t="s">
        <v>366</v>
      </c>
      <c r="I3" s="13"/>
      <c r="J3" s="13"/>
      <c r="K3" s="25"/>
      <c r="L3" s="29" t="s">
        <v>44</v>
      </c>
      <c r="M3" s="30"/>
      <c r="N3" s="31"/>
      <c r="O3" s="32"/>
      <c r="P3" s="29" t="s">
        <v>51</v>
      </c>
      <c r="Q3" s="29"/>
      <c r="R3" s="29"/>
      <c r="S3" s="29"/>
      <c r="T3" s="29" t="s">
        <v>367</v>
      </c>
      <c r="U3" s="29"/>
      <c r="V3" s="29"/>
      <c r="W3" s="29"/>
      <c r="X3" s="29" t="s">
        <v>368</v>
      </c>
      <c r="Y3" s="29"/>
      <c r="Z3" s="29"/>
      <c r="AA3" s="29"/>
      <c r="AB3" s="12" t="s">
        <v>48</v>
      </c>
      <c r="AC3" s="13"/>
      <c r="AD3" s="13"/>
      <c r="AE3" s="25"/>
      <c r="AF3" s="12" t="s">
        <v>369</v>
      </c>
      <c r="AG3" s="25"/>
      <c r="AH3" s="43"/>
    </row>
    <row r="4" spans="1:34" s="2" customFormat="1" ht="32.25" customHeight="1">
      <c r="A4" s="11"/>
      <c r="B4" s="14"/>
      <c r="C4" s="15"/>
      <c r="D4" s="15"/>
      <c r="E4" s="26"/>
      <c r="F4" s="18"/>
      <c r="G4" s="18"/>
      <c r="H4" s="14"/>
      <c r="I4" s="15"/>
      <c r="J4" s="15"/>
      <c r="K4" s="26"/>
      <c r="L4" s="29"/>
      <c r="M4" s="30"/>
      <c r="N4" s="30" t="s">
        <v>370</v>
      </c>
      <c r="O4" s="33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14"/>
      <c r="AC4" s="15"/>
      <c r="AD4" s="15"/>
      <c r="AE4" s="26"/>
      <c r="AF4" s="14"/>
      <c r="AG4" s="26"/>
      <c r="AH4" s="44"/>
    </row>
    <row r="5" spans="1:33" s="2" customFormat="1" ht="37.5" customHeight="1">
      <c r="A5" s="16"/>
      <c r="B5" s="17" t="s">
        <v>261</v>
      </c>
      <c r="C5" s="18" t="s">
        <v>371</v>
      </c>
      <c r="D5" s="18" t="s">
        <v>35</v>
      </c>
      <c r="E5" s="18" t="s">
        <v>371</v>
      </c>
      <c r="F5" s="18" t="s">
        <v>372</v>
      </c>
      <c r="G5" s="18" t="s">
        <v>371</v>
      </c>
      <c r="H5" s="17" t="s">
        <v>261</v>
      </c>
      <c r="I5" s="18" t="s">
        <v>371</v>
      </c>
      <c r="J5" s="18" t="s">
        <v>35</v>
      </c>
      <c r="K5" s="18" t="s">
        <v>371</v>
      </c>
      <c r="L5" s="18" t="s">
        <v>35</v>
      </c>
      <c r="M5" s="18" t="s">
        <v>371</v>
      </c>
      <c r="N5" s="34" t="s">
        <v>243</v>
      </c>
      <c r="O5" s="34" t="s">
        <v>371</v>
      </c>
      <c r="P5" s="17" t="s">
        <v>261</v>
      </c>
      <c r="Q5" s="18" t="s">
        <v>371</v>
      </c>
      <c r="R5" s="18" t="s">
        <v>35</v>
      </c>
      <c r="S5" s="18" t="s">
        <v>371</v>
      </c>
      <c r="T5" s="17" t="s">
        <v>261</v>
      </c>
      <c r="U5" s="18" t="s">
        <v>371</v>
      </c>
      <c r="V5" s="18" t="s">
        <v>35</v>
      </c>
      <c r="W5" s="18" t="s">
        <v>371</v>
      </c>
      <c r="X5" s="17" t="s">
        <v>261</v>
      </c>
      <c r="Y5" s="18" t="s">
        <v>371</v>
      </c>
      <c r="Z5" s="18" t="s">
        <v>35</v>
      </c>
      <c r="AA5" s="37" t="s">
        <v>371</v>
      </c>
      <c r="AB5" s="17" t="s">
        <v>373</v>
      </c>
      <c r="AC5" s="37" t="s">
        <v>371</v>
      </c>
      <c r="AD5" s="18" t="s">
        <v>35</v>
      </c>
      <c r="AE5" s="37" t="s">
        <v>371</v>
      </c>
      <c r="AF5" s="18" t="s">
        <v>374</v>
      </c>
      <c r="AG5" s="18" t="s">
        <v>375</v>
      </c>
    </row>
    <row r="6" spans="1:33" s="3" customFormat="1" ht="37.5" customHeight="1">
      <c r="A6" s="19" t="s">
        <v>376</v>
      </c>
      <c r="B6" s="20">
        <v>3297.59</v>
      </c>
      <c r="C6" s="21" t="s">
        <v>377</v>
      </c>
      <c r="D6" s="21">
        <v>5.4</v>
      </c>
      <c r="E6" s="21" t="s">
        <v>377</v>
      </c>
      <c r="F6" s="21">
        <f>'[5]Sheet1'!$G5</f>
        <v>8.3</v>
      </c>
      <c r="G6" s="21" t="s">
        <v>42</v>
      </c>
      <c r="H6" s="20">
        <f>'[6]岳阳 市'!$C5/10000</f>
        <v>361.04331</v>
      </c>
      <c r="I6" s="21" t="s">
        <v>42</v>
      </c>
      <c r="J6" s="21">
        <f>'[6]岳阳 市'!$D5</f>
        <v>29.89</v>
      </c>
      <c r="K6" s="21" t="s">
        <v>42</v>
      </c>
      <c r="L6" s="21">
        <v>13.8</v>
      </c>
      <c r="M6" s="21" t="s">
        <v>42</v>
      </c>
      <c r="N6" s="21">
        <f>'[8]T100029_1'!$E6</f>
        <v>21.9</v>
      </c>
      <c r="O6" s="35" t="s">
        <v>42</v>
      </c>
      <c r="P6" s="20">
        <v>1687.98367736963</v>
      </c>
      <c r="Q6" s="35" t="s">
        <v>42</v>
      </c>
      <c r="R6" s="21">
        <v>2.9</v>
      </c>
      <c r="S6" s="21" t="s">
        <v>42</v>
      </c>
      <c r="T6" s="20">
        <f>'[1]Sheet1'!$B3/10000</f>
        <v>166.7845</v>
      </c>
      <c r="U6" s="21" t="s">
        <v>42</v>
      </c>
      <c r="V6" s="21">
        <f>'[1]Sheet1'!$C3</f>
        <v>12.58071396846097</v>
      </c>
      <c r="W6" s="21" t="s">
        <v>42</v>
      </c>
      <c r="X6" s="20">
        <f>'[1]Sheet1'!$D3/10000</f>
        <v>107.5347</v>
      </c>
      <c r="Y6" s="21" t="s">
        <v>42</v>
      </c>
      <c r="Z6" s="21">
        <f>'[1]Sheet1'!$E3</f>
        <v>15.866173038506886</v>
      </c>
      <c r="AA6" s="38" t="s">
        <v>42</v>
      </c>
      <c r="AB6" s="39">
        <v>334.1467</v>
      </c>
      <c r="AC6" s="38" t="s">
        <v>42</v>
      </c>
      <c r="AD6" s="38">
        <v>-32.7625556075154</v>
      </c>
      <c r="AE6" s="38" t="s">
        <v>42</v>
      </c>
      <c r="AF6" s="42">
        <v>654</v>
      </c>
      <c r="AG6" s="42">
        <v>120</v>
      </c>
    </row>
    <row r="7" spans="1:33" s="2" customFormat="1" ht="37.5" customHeight="1">
      <c r="A7" s="22" t="s">
        <v>378</v>
      </c>
      <c r="B7" s="20">
        <v>588.97</v>
      </c>
      <c r="C7" s="23">
        <v>1</v>
      </c>
      <c r="D7" s="21">
        <v>5.8</v>
      </c>
      <c r="E7" s="27">
        <v>4</v>
      </c>
      <c r="F7" s="21">
        <f>'[5]Sheet1'!$G6</f>
        <v>2.6</v>
      </c>
      <c r="G7" s="28">
        <f aca="true" t="shared" si="0" ref="G7:G19">RANK(F7,$F$7:$F$19,0)</f>
        <v>12</v>
      </c>
      <c r="H7" s="20">
        <f>'[6]岳阳 市'!$C6/10000</f>
        <v>44.25893</v>
      </c>
      <c r="I7" s="27">
        <f>RANK(H7,$H$7:$H$19,0)</f>
        <v>3</v>
      </c>
      <c r="J7" s="21">
        <f>'[6]岳阳 市'!$D6</f>
        <v>26.4</v>
      </c>
      <c r="K7" s="27">
        <f>RANK(J7,$J$7:$J$19,0)</f>
        <v>9</v>
      </c>
      <c r="L7" s="21">
        <v>14.4</v>
      </c>
      <c r="M7" s="28">
        <f>RANK(L7,$L$7:$L$19,0)</f>
        <v>5</v>
      </c>
      <c r="N7" s="21">
        <f>'[8]T100029_1'!$E7</f>
        <v>12</v>
      </c>
      <c r="O7" s="28">
        <f>RANK(N7,$N$7:$N$19)</f>
        <v>10</v>
      </c>
      <c r="P7" s="20">
        <v>497.169202058297</v>
      </c>
      <c r="Q7" s="36">
        <f>RANK(P7,$P$7:$P$19,0)</f>
        <v>1</v>
      </c>
      <c r="R7" s="21">
        <v>3.1</v>
      </c>
      <c r="S7" s="28">
        <f aca="true" t="shared" si="1" ref="S7:S19">RANK(R7,$R$7:$R$19,0)</f>
        <v>2</v>
      </c>
      <c r="T7" s="20">
        <f>'[1]Sheet1'!$B11/10000</f>
        <v>10.2115</v>
      </c>
      <c r="U7" s="36">
        <f>RANK(T7,$T$7:$T$19,0)</f>
        <v>4</v>
      </c>
      <c r="V7" s="21">
        <f>'[1]Sheet1'!$C11</f>
        <v>21.010843159329255</v>
      </c>
      <c r="W7" s="28">
        <f>RANK(V7,$V$7:$V$19,0)</f>
        <v>5</v>
      </c>
      <c r="X7" s="20">
        <f>'[1]Sheet1'!$D11/10000</f>
        <v>7.6794</v>
      </c>
      <c r="Y7" s="36">
        <f>RANK(X7,$X$7:$X$19,0)</f>
        <v>5</v>
      </c>
      <c r="Z7" s="21">
        <f>'[1]Sheet1'!$E11</f>
        <v>22.221161191749417</v>
      </c>
      <c r="AA7" s="40">
        <f>RANK(Z7,$Z$7:$Z$19,0)</f>
        <v>8</v>
      </c>
      <c r="AB7" s="39">
        <v>49.2825</v>
      </c>
      <c r="AC7" s="40">
        <f>RANK(AB7,$AB$7:$AB$19,0)</f>
        <v>1</v>
      </c>
      <c r="AD7" s="38">
        <v>-46.6118440295613</v>
      </c>
      <c r="AE7" s="40">
        <f>RANK(AD7,$AD$7:$AD$19,0)</f>
        <v>8</v>
      </c>
      <c r="AF7" s="42">
        <v>48</v>
      </c>
      <c r="AG7" s="42">
        <v>1</v>
      </c>
    </row>
    <row r="8" spans="1:33" s="2" customFormat="1" ht="37.5" customHeight="1">
      <c r="A8" s="22" t="s">
        <v>379</v>
      </c>
      <c r="B8" s="20">
        <v>221.33</v>
      </c>
      <c r="C8" s="23">
        <v>10</v>
      </c>
      <c r="D8" s="21">
        <v>5</v>
      </c>
      <c r="E8" s="27">
        <v>10</v>
      </c>
      <c r="F8" s="21">
        <f>'[5]Sheet1'!$G7</f>
        <v>8.3</v>
      </c>
      <c r="G8" s="28">
        <f t="shared" si="0"/>
        <v>4</v>
      </c>
      <c r="H8" s="20">
        <f>'[6]岳阳 市'!$C7/10000</f>
        <v>12.3074</v>
      </c>
      <c r="I8" s="27">
        <f aca="true" t="shared" si="2" ref="I8:I19">RANK(H8,$H$7:$H$19,0)</f>
        <v>11</v>
      </c>
      <c r="J8" s="21">
        <f>'[6]岳阳 市'!$D7</f>
        <v>20.3</v>
      </c>
      <c r="K8" s="27">
        <f aca="true" t="shared" si="3" ref="K8:K19">RANK(J8,$J$7:$J$19,0)</f>
        <v>12</v>
      </c>
      <c r="L8" s="21">
        <v>47.7</v>
      </c>
      <c r="M8" s="28">
        <f>RANK(L8,$L$7:$L$19,0)</f>
        <v>1</v>
      </c>
      <c r="N8" s="21">
        <f>'[8]T100029_1'!$E8</f>
        <v>42.4</v>
      </c>
      <c r="O8" s="28">
        <f>RANK(N8,$N$7:$N$19)</f>
        <v>2</v>
      </c>
      <c r="P8" s="20">
        <v>41.5677880820925</v>
      </c>
      <c r="Q8" s="36">
        <f aca="true" t="shared" si="4" ref="Q8:Q19">RANK(P8,$P$7:$P$19,0)</f>
        <v>11</v>
      </c>
      <c r="R8" s="21">
        <v>2.2</v>
      </c>
      <c r="S8" s="28">
        <f t="shared" si="1"/>
        <v>13</v>
      </c>
      <c r="T8" s="20">
        <f>'[1]Sheet1'!$B12/10000</f>
        <v>4.3254</v>
      </c>
      <c r="U8" s="36">
        <f aca="true" t="shared" si="5" ref="U8:U19">RANK(T8,$T$7:$T$19,0)</f>
        <v>10</v>
      </c>
      <c r="V8" s="21">
        <f>'[1]Sheet1'!$C12</f>
        <v>14.051417270929463</v>
      </c>
      <c r="W8" s="28">
        <f aca="true" t="shared" si="6" ref="W8:W19">RANK(V8,$V$7:$V$19,0)</f>
        <v>10</v>
      </c>
      <c r="X8" s="20">
        <f>'[1]Sheet1'!$D12/10000</f>
        <v>3.6229</v>
      </c>
      <c r="Y8" s="36">
        <f aca="true" t="shared" si="7" ref="Y8:Y19">RANK(X8,$X$7:$X$19,0)</f>
        <v>10</v>
      </c>
      <c r="Z8" s="21">
        <f>'[1]Sheet1'!$E12</f>
        <v>15.367958475304903</v>
      </c>
      <c r="AA8" s="40">
        <f aca="true" t="shared" si="8" ref="AA8:AA19">RANK(Z8,$Z$7:$Z$19,0)</f>
        <v>10</v>
      </c>
      <c r="AB8" s="39">
        <v>0</v>
      </c>
      <c r="AC8" s="40">
        <f aca="true" t="shared" si="9" ref="AC8:AC19">RANK(AB8,$AB$7:$AB$19,0)</f>
        <v>13</v>
      </c>
      <c r="AD8" s="38">
        <v>-100</v>
      </c>
      <c r="AE8" s="40">
        <f aca="true" t="shared" si="10" ref="AE8:AE19">RANK(AD8,$AD$7:$AD$19,0)</f>
        <v>13</v>
      </c>
      <c r="AF8" s="42">
        <v>19</v>
      </c>
      <c r="AG8" s="42">
        <v>4</v>
      </c>
    </row>
    <row r="9" spans="1:33" s="2" customFormat="1" ht="37.5" customHeight="1">
      <c r="A9" s="22" t="s">
        <v>380</v>
      </c>
      <c r="B9" s="20">
        <v>129.92</v>
      </c>
      <c r="C9" s="23">
        <v>11</v>
      </c>
      <c r="D9" s="21">
        <v>5.1</v>
      </c>
      <c r="E9" s="27">
        <v>9</v>
      </c>
      <c r="F9" s="21">
        <f>'[5]Sheet1'!$G9</f>
        <v>4</v>
      </c>
      <c r="G9" s="28">
        <f t="shared" si="0"/>
        <v>11</v>
      </c>
      <c r="H9" s="20">
        <f>'[6]岳阳 市'!$C8/10000</f>
        <v>18.03865</v>
      </c>
      <c r="I9" s="27">
        <f t="shared" si="2"/>
        <v>8</v>
      </c>
      <c r="J9" s="21">
        <f>'[6]岳阳 市'!$D8</f>
        <v>31.11</v>
      </c>
      <c r="K9" s="27">
        <f t="shared" si="3"/>
        <v>3</v>
      </c>
      <c r="L9" s="21">
        <v>3</v>
      </c>
      <c r="M9" s="28">
        <f aca="true" t="shared" si="11" ref="M9:M19">RANK(L9,$L$7:$L$19,0)</f>
        <v>13</v>
      </c>
      <c r="N9" s="21">
        <f>'[8]T100029_1'!$E9</f>
        <v>-5.6</v>
      </c>
      <c r="O9" s="28">
        <f aca="true" t="shared" si="12" ref="O9:O19">RANK(N9,$N$7:$N$19)</f>
        <v>13</v>
      </c>
      <c r="P9" s="20">
        <v>59.644235224515</v>
      </c>
      <c r="Q9" s="36">
        <f t="shared" si="4"/>
        <v>9</v>
      </c>
      <c r="R9" s="21">
        <v>3</v>
      </c>
      <c r="S9" s="28">
        <f t="shared" si="1"/>
        <v>4</v>
      </c>
      <c r="T9" s="20">
        <f>'[1]Sheet1'!$B13/10000</f>
        <v>3.7135</v>
      </c>
      <c r="U9" s="36">
        <f t="shared" si="5"/>
        <v>11</v>
      </c>
      <c r="V9" s="21">
        <f>'[1]Sheet1'!$C13</f>
        <v>28.33051111034314</v>
      </c>
      <c r="W9" s="28">
        <f t="shared" si="6"/>
        <v>3</v>
      </c>
      <c r="X9" s="20">
        <f>'[1]Sheet1'!$D13/10000</f>
        <v>2.7198</v>
      </c>
      <c r="Y9" s="36">
        <f t="shared" si="7"/>
        <v>11</v>
      </c>
      <c r="Z9" s="21">
        <f>'[1]Sheet1'!$E13</f>
        <v>34.27795606023204</v>
      </c>
      <c r="AA9" s="40">
        <f t="shared" si="8"/>
        <v>2</v>
      </c>
      <c r="AB9" s="39">
        <v>3.7983</v>
      </c>
      <c r="AC9" s="40">
        <f t="shared" si="9"/>
        <v>11</v>
      </c>
      <c r="AD9" s="38">
        <v>-60.7276900648283</v>
      </c>
      <c r="AE9" s="40">
        <f t="shared" si="10"/>
        <v>11</v>
      </c>
      <c r="AF9" s="42">
        <v>16</v>
      </c>
      <c r="AG9" s="42">
        <v>8</v>
      </c>
    </row>
    <row r="10" spans="1:33" s="2" customFormat="1" ht="37.5" customHeight="1">
      <c r="A10" s="22" t="s">
        <v>381</v>
      </c>
      <c r="B10" s="20">
        <v>285.41</v>
      </c>
      <c r="C10" s="23">
        <v>4</v>
      </c>
      <c r="D10" s="21">
        <v>5.5</v>
      </c>
      <c r="E10" s="27">
        <v>7</v>
      </c>
      <c r="F10" s="21">
        <f>'[5]Sheet1'!$G10</f>
        <v>6.1</v>
      </c>
      <c r="G10" s="28">
        <f t="shared" si="0"/>
        <v>8</v>
      </c>
      <c r="H10" s="20">
        <f>'[6]岳阳 市'!$C9/10000</f>
        <v>28.47393</v>
      </c>
      <c r="I10" s="27">
        <f t="shared" si="2"/>
        <v>6</v>
      </c>
      <c r="J10" s="21">
        <f>'[6]岳阳 市'!$D9</f>
        <v>21.72</v>
      </c>
      <c r="K10" s="27">
        <f t="shared" si="3"/>
        <v>11</v>
      </c>
      <c r="L10" s="21">
        <v>4.1</v>
      </c>
      <c r="M10" s="28">
        <f t="shared" si="11"/>
        <v>12</v>
      </c>
      <c r="N10" s="21">
        <f>'[8]T100029_1'!$E10</f>
        <v>2.8</v>
      </c>
      <c r="O10" s="28">
        <f t="shared" si="12"/>
        <v>12</v>
      </c>
      <c r="P10" s="20">
        <v>143.199348408998</v>
      </c>
      <c r="Q10" s="36">
        <f t="shared" si="4"/>
        <v>4</v>
      </c>
      <c r="R10" s="21">
        <v>2.7</v>
      </c>
      <c r="S10" s="28">
        <f t="shared" si="1"/>
        <v>7</v>
      </c>
      <c r="T10" s="20">
        <f>'[1]Sheet1'!$B20/10000</f>
        <v>8.5734</v>
      </c>
      <c r="U10" s="36">
        <f t="shared" si="5"/>
        <v>5</v>
      </c>
      <c r="V10" s="21">
        <f>'[1]Sheet1'!$C20</f>
        <v>23.163338600775745</v>
      </c>
      <c r="W10" s="28">
        <f t="shared" si="6"/>
        <v>4</v>
      </c>
      <c r="X10" s="20">
        <f>'[1]Sheet1'!$D20/10000</f>
        <v>6.5059</v>
      </c>
      <c r="Y10" s="36">
        <f t="shared" si="7"/>
        <v>7</v>
      </c>
      <c r="Z10" s="21">
        <f>'[1]Sheet1'!$E20</f>
        <v>24.32923100443358</v>
      </c>
      <c r="AA10" s="40">
        <f t="shared" si="8"/>
        <v>7</v>
      </c>
      <c r="AB10" s="39">
        <v>26.8566</v>
      </c>
      <c r="AC10" s="40">
        <f t="shared" si="9"/>
        <v>7</v>
      </c>
      <c r="AD10" s="38">
        <v>-10.7546605522879</v>
      </c>
      <c r="AE10" s="40">
        <f t="shared" si="10"/>
        <v>2</v>
      </c>
      <c r="AF10" s="42">
        <v>49</v>
      </c>
      <c r="AG10" s="42">
        <v>13</v>
      </c>
    </row>
    <row r="11" spans="1:33" s="2" customFormat="1" ht="37.5" customHeight="1">
      <c r="A11" s="22" t="s">
        <v>382</v>
      </c>
      <c r="B11" s="20">
        <v>275.5</v>
      </c>
      <c r="C11" s="23">
        <v>5</v>
      </c>
      <c r="D11" s="21">
        <v>4.9</v>
      </c>
      <c r="E11" s="27">
        <v>11</v>
      </c>
      <c r="F11" s="21">
        <f>'[5]Sheet1'!$G11</f>
        <v>6</v>
      </c>
      <c r="G11" s="28">
        <f t="shared" si="0"/>
        <v>9</v>
      </c>
      <c r="H11" s="20">
        <f>'[6]岳阳 市'!$C10/10000</f>
        <v>25.22204</v>
      </c>
      <c r="I11" s="27">
        <f t="shared" si="2"/>
        <v>7</v>
      </c>
      <c r="J11" s="21">
        <f>'[6]岳阳 市'!$D10</f>
        <v>23.15</v>
      </c>
      <c r="K11" s="27">
        <f t="shared" si="3"/>
        <v>10</v>
      </c>
      <c r="L11" s="21">
        <v>13.6</v>
      </c>
      <c r="M11" s="28">
        <f t="shared" si="11"/>
        <v>8</v>
      </c>
      <c r="N11" s="21">
        <f>'[8]T100029_1'!$E11</f>
        <v>34.8</v>
      </c>
      <c r="O11" s="28">
        <f t="shared" si="12"/>
        <v>3</v>
      </c>
      <c r="P11" s="20">
        <v>135.358886946214</v>
      </c>
      <c r="Q11" s="36">
        <f t="shared" si="4"/>
        <v>5</v>
      </c>
      <c r="R11" s="21">
        <v>2.6</v>
      </c>
      <c r="S11" s="28">
        <f t="shared" si="1"/>
        <v>10</v>
      </c>
      <c r="T11" s="20">
        <f>'[1]Sheet1'!$B19/10000</f>
        <v>7.0419</v>
      </c>
      <c r="U11" s="36">
        <f t="shared" si="5"/>
        <v>9</v>
      </c>
      <c r="V11" s="21">
        <f>'[1]Sheet1'!$C19</f>
        <v>11.221846668983162</v>
      </c>
      <c r="W11" s="28">
        <f t="shared" si="6"/>
        <v>11</v>
      </c>
      <c r="X11" s="20">
        <f>'[1]Sheet1'!$D19/10000</f>
        <v>5.1417</v>
      </c>
      <c r="Y11" s="36">
        <f t="shared" si="7"/>
        <v>9</v>
      </c>
      <c r="Z11" s="21">
        <f>'[1]Sheet1'!$E19</f>
        <v>15.18919282209825</v>
      </c>
      <c r="AA11" s="40">
        <f t="shared" si="8"/>
        <v>11</v>
      </c>
      <c r="AB11" s="39">
        <v>37.5498</v>
      </c>
      <c r="AC11" s="40">
        <f t="shared" si="9"/>
        <v>4</v>
      </c>
      <c r="AD11" s="38">
        <v>6.10345353745994</v>
      </c>
      <c r="AE11" s="40">
        <f t="shared" si="10"/>
        <v>1</v>
      </c>
      <c r="AF11" s="42">
        <v>50</v>
      </c>
      <c r="AG11" s="42">
        <v>9</v>
      </c>
    </row>
    <row r="12" spans="1:33" s="2" customFormat="1" ht="37.5" customHeight="1">
      <c r="A12" s="22" t="s">
        <v>383</v>
      </c>
      <c r="B12" s="20">
        <v>272.81</v>
      </c>
      <c r="C12" s="23">
        <v>6</v>
      </c>
      <c r="D12" s="21">
        <v>6.5</v>
      </c>
      <c r="E12" s="27">
        <v>3</v>
      </c>
      <c r="F12" s="21">
        <f>'[5]Sheet1'!$G12</f>
        <v>11.2</v>
      </c>
      <c r="G12" s="28">
        <f t="shared" si="0"/>
        <v>3</v>
      </c>
      <c r="H12" s="20">
        <f>'[6]岳阳 市'!$C11/10000</f>
        <v>15.035820000000001</v>
      </c>
      <c r="I12" s="27">
        <f t="shared" si="2"/>
        <v>9</v>
      </c>
      <c r="J12" s="21">
        <f>'[6]岳阳 市'!$D11</f>
        <v>37.89</v>
      </c>
      <c r="K12" s="27">
        <f t="shared" si="3"/>
        <v>2</v>
      </c>
      <c r="L12" s="21">
        <v>14.3</v>
      </c>
      <c r="M12" s="28">
        <f t="shared" si="11"/>
        <v>7</v>
      </c>
      <c r="N12" s="21">
        <f>'[8]T100029_1'!$E12</f>
        <v>45.7</v>
      </c>
      <c r="O12" s="28">
        <f t="shared" si="12"/>
        <v>1</v>
      </c>
      <c r="P12" s="20">
        <v>134.469291028623</v>
      </c>
      <c r="Q12" s="36">
        <f t="shared" si="4"/>
        <v>6</v>
      </c>
      <c r="R12" s="21">
        <v>3.3</v>
      </c>
      <c r="S12" s="28">
        <f t="shared" si="1"/>
        <v>1</v>
      </c>
      <c r="T12" s="20">
        <f>'[1]Sheet1'!$B17/10000</f>
        <v>23.8814</v>
      </c>
      <c r="U12" s="36">
        <f t="shared" si="5"/>
        <v>1</v>
      </c>
      <c r="V12" s="21">
        <f>'[1]Sheet1'!$C17</f>
        <v>3.8619777849295787</v>
      </c>
      <c r="W12" s="28">
        <f t="shared" si="6"/>
        <v>13</v>
      </c>
      <c r="X12" s="20">
        <f>'[1]Sheet1'!$D17/10000</f>
        <v>9.7198</v>
      </c>
      <c r="Y12" s="36">
        <f t="shared" si="7"/>
        <v>3</v>
      </c>
      <c r="Z12" s="21">
        <f>'[1]Sheet1'!$E17</f>
        <v>26.268885511256613</v>
      </c>
      <c r="AA12" s="40">
        <f t="shared" si="8"/>
        <v>5</v>
      </c>
      <c r="AB12" s="39">
        <v>45.2544</v>
      </c>
      <c r="AC12" s="40">
        <f t="shared" si="9"/>
        <v>2</v>
      </c>
      <c r="AD12" s="38">
        <v>-15.2607561563395</v>
      </c>
      <c r="AE12" s="40">
        <f t="shared" si="10"/>
        <v>6</v>
      </c>
      <c r="AF12" s="42">
        <v>102</v>
      </c>
      <c r="AG12" s="42">
        <v>17</v>
      </c>
    </row>
    <row r="13" spans="1:33" s="2" customFormat="1" ht="37.5" customHeight="1">
      <c r="A13" s="22" t="s">
        <v>384</v>
      </c>
      <c r="B13" s="20">
        <v>260.43</v>
      </c>
      <c r="C13" s="23">
        <v>7</v>
      </c>
      <c r="D13" s="21">
        <v>5.6</v>
      </c>
      <c r="E13" s="27">
        <v>5</v>
      </c>
      <c r="F13" s="21">
        <f>'[5]Sheet1'!$G13</f>
        <v>8</v>
      </c>
      <c r="G13" s="28">
        <f t="shared" si="0"/>
        <v>5</v>
      </c>
      <c r="H13" s="20">
        <f>'[6]岳阳 市'!$C12/10000</f>
        <v>31.78828</v>
      </c>
      <c r="I13" s="27">
        <f t="shared" si="2"/>
        <v>4</v>
      </c>
      <c r="J13" s="21">
        <f>'[6]岳阳 市'!$D12</f>
        <v>26.57</v>
      </c>
      <c r="K13" s="27">
        <f t="shared" si="3"/>
        <v>8</v>
      </c>
      <c r="L13" s="21">
        <v>13.6</v>
      </c>
      <c r="M13" s="28">
        <f t="shared" si="11"/>
        <v>8</v>
      </c>
      <c r="N13" s="21">
        <f>'[8]T100029_1'!$E13</f>
        <v>21.8</v>
      </c>
      <c r="O13" s="28">
        <f t="shared" si="12"/>
        <v>6</v>
      </c>
      <c r="P13" s="20">
        <v>153.618419644364</v>
      </c>
      <c r="Q13" s="36">
        <f t="shared" si="4"/>
        <v>3</v>
      </c>
      <c r="R13" s="21">
        <v>2.7</v>
      </c>
      <c r="S13" s="28">
        <f t="shared" si="1"/>
        <v>7</v>
      </c>
      <c r="T13" s="20">
        <f>'[1]Sheet1'!$B16/10000</f>
        <v>14.023</v>
      </c>
      <c r="U13" s="36">
        <f t="shared" si="5"/>
        <v>2</v>
      </c>
      <c r="V13" s="21">
        <f>'[1]Sheet1'!$C16</f>
        <v>10.201258948989775</v>
      </c>
      <c r="W13" s="28">
        <f t="shared" si="6"/>
        <v>12</v>
      </c>
      <c r="X13" s="20">
        <f>'[1]Sheet1'!$D16/10000</f>
        <v>10.0346</v>
      </c>
      <c r="Y13" s="36">
        <f t="shared" si="7"/>
        <v>1</v>
      </c>
      <c r="Z13" s="21">
        <f>'[1]Sheet1'!$E16</f>
        <v>12.29409131602506</v>
      </c>
      <c r="AA13" s="40">
        <f t="shared" si="8"/>
        <v>12</v>
      </c>
      <c r="AB13" s="39">
        <v>36.5971</v>
      </c>
      <c r="AC13" s="40">
        <f t="shared" si="9"/>
        <v>5</v>
      </c>
      <c r="AD13" s="38">
        <v>-15.1155077237092</v>
      </c>
      <c r="AE13" s="40">
        <f t="shared" si="10"/>
        <v>5</v>
      </c>
      <c r="AF13" s="42">
        <v>129</v>
      </c>
      <c r="AG13" s="42">
        <v>22</v>
      </c>
    </row>
    <row r="14" spans="1:33" s="2" customFormat="1" ht="37.5" customHeight="1">
      <c r="A14" s="22" t="s">
        <v>385</v>
      </c>
      <c r="B14" s="20">
        <v>316.73</v>
      </c>
      <c r="C14" s="23">
        <v>2</v>
      </c>
      <c r="D14" s="21">
        <v>5.6</v>
      </c>
      <c r="E14" s="27">
        <v>5</v>
      </c>
      <c r="F14" s="21">
        <f>'[5]Sheet1'!$G14</f>
        <v>7.8</v>
      </c>
      <c r="G14" s="28">
        <f t="shared" si="0"/>
        <v>6</v>
      </c>
      <c r="H14" s="20">
        <f>'[6]岳阳 市'!$C13/10000</f>
        <v>11.382439999999999</v>
      </c>
      <c r="I14" s="27">
        <f t="shared" si="2"/>
        <v>12</v>
      </c>
      <c r="J14" s="21">
        <f>'[6]岳阳 市'!$D13</f>
        <v>29.95</v>
      </c>
      <c r="K14" s="27">
        <f t="shared" si="3"/>
        <v>5</v>
      </c>
      <c r="L14" s="21">
        <v>14.5</v>
      </c>
      <c r="M14" s="28">
        <f t="shared" si="11"/>
        <v>4</v>
      </c>
      <c r="N14" s="21">
        <f>'[8]T100029_1'!$E14</f>
        <v>19.8</v>
      </c>
      <c r="O14" s="28">
        <f t="shared" si="12"/>
        <v>8</v>
      </c>
      <c r="P14" s="20">
        <v>120.918303652238</v>
      </c>
      <c r="Q14" s="36">
        <f t="shared" si="4"/>
        <v>7</v>
      </c>
      <c r="R14" s="21">
        <v>2.6</v>
      </c>
      <c r="S14" s="28">
        <f t="shared" si="1"/>
        <v>10</v>
      </c>
      <c r="T14" s="20">
        <f>'[1]Sheet1'!$B15/10000</f>
        <v>13.9404</v>
      </c>
      <c r="U14" s="36">
        <f t="shared" si="5"/>
        <v>3</v>
      </c>
      <c r="V14" s="21">
        <f>'[1]Sheet1'!$C15</f>
        <v>18.32951362363127</v>
      </c>
      <c r="W14" s="28">
        <f t="shared" si="6"/>
        <v>7</v>
      </c>
      <c r="X14" s="20">
        <f>'[1]Sheet1'!$D15/10000</f>
        <v>9.7737</v>
      </c>
      <c r="Y14" s="36">
        <f t="shared" si="7"/>
        <v>2</v>
      </c>
      <c r="Z14" s="21">
        <f>'[1]Sheet1'!$E15</f>
        <v>7.6884937031038305</v>
      </c>
      <c r="AA14" s="40">
        <f t="shared" si="8"/>
        <v>13</v>
      </c>
      <c r="AB14" s="39">
        <v>33.7867</v>
      </c>
      <c r="AC14" s="40">
        <f t="shared" si="9"/>
        <v>6</v>
      </c>
      <c r="AD14" s="38">
        <v>-12.2300270687317</v>
      </c>
      <c r="AE14" s="40">
        <f t="shared" si="10"/>
        <v>4</v>
      </c>
      <c r="AF14" s="42">
        <v>70</v>
      </c>
      <c r="AG14" s="42">
        <v>18</v>
      </c>
    </row>
    <row r="15" spans="1:33" s="2" customFormat="1" ht="37.5" customHeight="1">
      <c r="A15" s="22" t="s">
        <v>386</v>
      </c>
      <c r="B15" s="20">
        <v>228.92</v>
      </c>
      <c r="C15" s="23">
        <v>9</v>
      </c>
      <c r="D15" s="21">
        <v>5.5</v>
      </c>
      <c r="E15" s="27">
        <v>7</v>
      </c>
      <c r="F15" s="21">
        <f>'[5]Sheet1'!$G15</f>
        <v>7.8</v>
      </c>
      <c r="G15" s="28">
        <f t="shared" si="0"/>
        <v>6</v>
      </c>
      <c r="H15" s="20">
        <f>'[6]岳阳 市'!$C14/10000</f>
        <v>14.690439999999999</v>
      </c>
      <c r="I15" s="27">
        <f t="shared" si="2"/>
        <v>10</v>
      </c>
      <c r="J15" s="21">
        <f>'[6]岳阳 市'!$D14</f>
        <v>30.6</v>
      </c>
      <c r="K15" s="27">
        <f t="shared" si="3"/>
        <v>4</v>
      </c>
      <c r="L15" s="21">
        <v>12.4</v>
      </c>
      <c r="M15" s="28">
        <f t="shared" si="11"/>
        <v>10</v>
      </c>
      <c r="N15" s="21">
        <f>'[8]T100029_1'!$E15</f>
        <v>20.4</v>
      </c>
      <c r="O15" s="28">
        <f t="shared" si="12"/>
        <v>7</v>
      </c>
      <c r="P15" s="20">
        <v>99.0533000432796</v>
      </c>
      <c r="Q15" s="36">
        <f t="shared" si="4"/>
        <v>8</v>
      </c>
      <c r="R15" s="21">
        <v>2.7</v>
      </c>
      <c r="S15" s="28">
        <f t="shared" si="1"/>
        <v>7</v>
      </c>
      <c r="T15" s="20">
        <f>'[1]Sheet1'!$B18/10000</f>
        <v>8.3627</v>
      </c>
      <c r="U15" s="36">
        <f t="shared" si="5"/>
        <v>6</v>
      </c>
      <c r="V15" s="21">
        <f>'[1]Sheet1'!$C18</f>
        <v>19.872998580909652</v>
      </c>
      <c r="W15" s="28">
        <f t="shared" si="6"/>
        <v>6</v>
      </c>
      <c r="X15" s="20">
        <f>'[1]Sheet1'!$D18/10000</f>
        <v>6.0782</v>
      </c>
      <c r="Y15" s="36">
        <f t="shared" si="7"/>
        <v>8</v>
      </c>
      <c r="Z15" s="21">
        <f>'[1]Sheet1'!$E18</f>
        <v>26.4526598289887</v>
      </c>
      <c r="AA15" s="40">
        <f t="shared" si="8"/>
        <v>4</v>
      </c>
      <c r="AB15" s="39">
        <v>42.2816</v>
      </c>
      <c r="AC15" s="40">
        <f t="shared" si="9"/>
        <v>3</v>
      </c>
      <c r="AD15" s="38">
        <v>-11.9645039654035</v>
      </c>
      <c r="AE15" s="40">
        <f t="shared" si="10"/>
        <v>3</v>
      </c>
      <c r="AF15" s="42">
        <v>48</v>
      </c>
      <c r="AG15" s="42">
        <v>13</v>
      </c>
    </row>
    <row r="16" spans="1:33" s="2" customFormat="1" ht="37.5" customHeight="1">
      <c r="A16" s="22" t="s">
        <v>387</v>
      </c>
      <c r="B16" s="20">
        <v>290.07</v>
      </c>
      <c r="C16" s="23">
        <v>3</v>
      </c>
      <c r="D16" s="21">
        <v>8.2</v>
      </c>
      <c r="E16" s="27">
        <v>2</v>
      </c>
      <c r="F16" s="21">
        <f>'[5]Sheet1'!$G16</f>
        <v>18.1</v>
      </c>
      <c r="G16" s="28">
        <f t="shared" si="0"/>
        <v>2</v>
      </c>
      <c r="H16" s="20">
        <f>'[6]岳阳 市'!$C16/10000</f>
        <v>56.00788000000001</v>
      </c>
      <c r="I16" s="27">
        <f t="shared" si="2"/>
        <v>2</v>
      </c>
      <c r="J16" s="21">
        <f>'[6]岳阳 市'!$D16</f>
        <v>18.5</v>
      </c>
      <c r="K16" s="27">
        <f t="shared" si="3"/>
        <v>13</v>
      </c>
      <c r="L16" s="21">
        <v>14.4</v>
      </c>
      <c r="M16" s="28">
        <f t="shared" si="11"/>
        <v>5</v>
      </c>
      <c r="N16" s="21">
        <f>'[8]T100029_1'!$E16</f>
        <v>19.8</v>
      </c>
      <c r="O16" s="28">
        <f t="shared" si="12"/>
        <v>8</v>
      </c>
      <c r="P16" s="20">
        <v>206.163942124511</v>
      </c>
      <c r="Q16" s="36">
        <f t="shared" si="4"/>
        <v>2</v>
      </c>
      <c r="R16" s="21">
        <v>2.8</v>
      </c>
      <c r="S16" s="28">
        <f t="shared" si="1"/>
        <v>6</v>
      </c>
      <c r="T16" s="20">
        <f>'[1]Sheet1'!$B8/10000</f>
        <v>8.3309</v>
      </c>
      <c r="U16" s="36">
        <f t="shared" si="5"/>
        <v>7</v>
      </c>
      <c r="V16" s="21">
        <f>'[1]Sheet1'!$C8</f>
        <v>17.525322348559655</v>
      </c>
      <c r="W16" s="28">
        <f t="shared" si="6"/>
        <v>8</v>
      </c>
      <c r="X16" s="20">
        <f>'[1]Sheet1'!$D8/10000</f>
        <v>7.9866</v>
      </c>
      <c r="Y16" s="36">
        <f t="shared" si="7"/>
        <v>4</v>
      </c>
      <c r="Z16" s="21">
        <f>'[1]Sheet1'!$E8</f>
        <v>19.891916235082192</v>
      </c>
      <c r="AA16" s="40">
        <f t="shared" si="8"/>
        <v>9</v>
      </c>
      <c r="AB16" s="39">
        <v>26.5814</v>
      </c>
      <c r="AC16" s="40">
        <f t="shared" si="9"/>
        <v>8</v>
      </c>
      <c r="AD16" s="38">
        <v>-56.6745826195665</v>
      </c>
      <c r="AE16" s="40">
        <f t="shared" si="10"/>
        <v>9</v>
      </c>
      <c r="AF16" s="42">
        <v>24</v>
      </c>
      <c r="AG16" s="42">
        <v>8</v>
      </c>
    </row>
    <row r="17" spans="1:33" s="2" customFormat="1" ht="37.5" customHeight="1">
      <c r="A17" s="22" t="s">
        <v>388</v>
      </c>
      <c r="B17" s="20">
        <v>106</v>
      </c>
      <c r="C17" s="23">
        <v>12</v>
      </c>
      <c r="D17" s="21">
        <v>4.6</v>
      </c>
      <c r="E17" s="27">
        <v>13</v>
      </c>
      <c r="F17" s="21">
        <f>'[5]Sheet1'!$G17</f>
        <v>2.5</v>
      </c>
      <c r="G17" s="28">
        <f t="shared" si="0"/>
        <v>13</v>
      </c>
      <c r="H17" s="20">
        <f>'[6]岳阳 市'!$C15/10000</f>
        <v>31.34392</v>
      </c>
      <c r="I17" s="27">
        <f t="shared" si="2"/>
        <v>5</v>
      </c>
      <c r="J17" s="21">
        <f>'[6]岳阳 市'!$D15</f>
        <v>28.7</v>
      </c>
      <c r="K17" s="27">
        <f t="shared" si="3"/>
        <v>7</v>
      </c>
      <c r="L17" s="21">
        <v>26.9</v>
      </c>
      <c r="M17" s="28">
        <f t="shared" si="11"/>
        <v>2</v>
      </c>
      <c r="N17" s="21">
        <f>'[8]T100029_1'!$E17</f>
        <v>10.4</v>
      </c>
      <c r="O17" s="28">
        <f t="shared" si="12"/>
        <v>11</v>
      </c>
      <c r="P17" s="20">
        <v>44.9734062696795</v>
      </c>
      <c r="Q17" s="36">
        <f t="shared" si="4"/>
        <v>10</v>
      </c>
      <c r="R17" s="21">
        <v>2.9</v>
      </c>
      <c r="S17" s="28">
        <f t="shared" si="1"/>
        <v>5</v>
      </c>
      <c r="T17" s="20">
        <f>'[1]Sheet1'!$B9/10000</f>
        <v>3.0623</v>
      </c>
      <c r="U17" s="36">
        <f t="shared" si="5"/>
        <v>12</v>
      </c>
      <c r="V17" s="21">
        <f>'[1]Sheet1'!$C9</f>
        <v>68.29522972081776</v>
      </c>
      <c r="W17" s="28">
        <f t="shared" si="6"/>
        <v>1</v>
      </c>
      <c r="X17" s="20">
        <f>'[1]Sheet1'!$D9/10000</f>
        <v>2.063</v>
      </c>
      <c r="Y17" s="36">
        <f t="shared" si="7"/>
        <v>12</v>
      </c>
      <c r="Z17" s="21">
        <f>'[1]Sheet1'!$E9</f>
        <v>42.78792912513842</v>
      </c>
      <c r="AA17" s="40">
        <f t="shared" si="8"/>
        <v>1</v>
      </c>
      <c r="AB17" s="39">
        <v>24.6297</v>
      </c>
      <c r="AC17" s="40">
        <f t="shared" si="9"/>
        <v>9</v>
      </c>
      <c r="AD17" s="38">
        <v>-58.2</v>
      </c>
      <c r="AE17" s="40">
        <f t="shared" si="10"/>
        <v>10</v>
      </c>
      <c r="AF17" s="42">
        <v>66</v>
      </c>
      <c r="AG17" s="42">
        <v>0</v>
      </c>
    </row>
    <row r="18" spans="1:33" s="2" customFormat="1" ht="37.5" customHeight="1">
      <c r="A18" s="22" t="s">
        <v>389</v>
      </c>
      <c r="B18" s="20">
        <v>71.69</v>
      </c>
      <c r="C18" s="23">
        <v>13</v>
      </c>
      <c r="D18" s="21">
        <v>4.8</v>
      </c>
      <c r="E18" s="27">
        <v>12</v>
      </c>
      <c r="F18" s="21">
        <f>'[5]Sheet1'!$G18</f>
        <v>6</v>
      </c>
      <c r="G18" s="28">
        <f t="shared" si="0"/>
        <v>9</v>
      </c>
      <c r="H18" s="20">
        <f>'[6]岳阳 市'!$C18/10000</f>
        <v>5.6571</v>
      </c>
      <c r="I18" s="27">
        <f t="shared" si="2"/>
        <v>13</v>
      </c>
      <c r="J18" s="21">
        <f>'[6]岳阳 市'!$D18</f>
        <v>29.5</v>
      </c>
      <c r="K18" s="27">
        <f t="shared" si="3"/>
        <v>6</v>
      </c>
      <c r="L18" s="21">
        <v>11.6</v>
      </c>
      <c r="M18" s="28">
        <f t="shared" si="11"/>
        <v>11</v>
      </c>
      <c r="N18" s="21">
        <f>'[8]T100029_1'!$E20</f>
        <v>26.3</v>
      </c>
      <c r="O18" s="28">
        <f t="shared" si="12"/>
        <v>5</v>
      </c>
      <c r="P18" s="20">
        <v>19.7196678817533</v>
      </c>
      <c r="Q18" s="36">
        <f t="shared" si="4"/>
        <v>13</v>
      </c>
      <c r="R18" s="21">
        <v>3.1</v>
      </c>
      <c r="S18" s="28">
        <f t="shared" si="1"/>
        <v>2</v>
      </c>
      <c r="T18" s="20">
        <f>'[1]Sheet1'!$B7/10000</f>
        <v>1.5866</v>
      </c>
      <c r="U18" s="36">
        <f t="shared" si="5"/>
        <v>13</v>
      </c>
      <c r="V18" s="21">
        <f>'[1]Sheet1'!$C7</f>
        <v>16.234432234432234</v>
      </c>
      <c r="W18" s="28">
        <f t="shared" si="6"/>
        <v>9</v>
      </c>
      <c r="X18" s="20">
        <f>'[1]Sheet1'!$D7/10000</f>
        <v>1.1788</v>
      </c>
      <c r="Y18" s="36">
        <f t="shared" si="7"/>
        <v>13</v>
      </c>
      <c r="Z18" s="21">
        <f>'[1]Sheet1'!$E7</f>
        <v>25.484351713859922</v>
      </c>
      <c r="AA18" s="40">
        <f t="shared" si="8"/>
        <v>6</v>
      </c>
      <c r="AB18" s="39">
        <v>1.58</v>
      </c>
      <c r="AC18" s="40">
        <f t="shared" si="9"/>
        <v>12</v>
      </c>
      <c r="AD18" s="38">
        <v>-61.1</v>
      </c>
      <c r="AE18" s="40">
        <f t="shared" si="10"/>
        <v>12</v>
      </c>
      <c r="AF18" s="42">
        <v>5</v>
      </c>
      <c r="AG18" s="42">
        <v>1</v>
      </c>
    </row>
    <row r="19" spans="1:33" s="2" customFormat="1" ht="37.5" customHeight="1">
      <c r="A19" s="22" t="s">
        <v>390</v>
      </c>
      <c r="B19" s="20">
        <v>249.83</v>
      </c>
      <c r="C19" s="23">
        <v>8</v>
      </c>
      <c r="D19" s="21">
        <v>16.3</v>
      </c>
      <c r="E19" s="23">
        <v>1</v>
      </c>
      <c r="F19" s="21">
        <f>'[5]Sheet1'!$G19</f>
        <v>22.8</v>
      </c>
      <c r="G19" s="28">
        <f t="shared" si="0"/>
        <v>1</v>
      </c>
      <c r="H19" s="20">
        <f>'[6]岳阳 市'!$C17/10000</f>
        <v>66.83648000000001</v>
      </c>
      <c r="I19" s="27">
        <f t="shared" si="2"/>
        <v>1</v>
      </c>
      <c r="J19" s="21">
        <f>'[6]岳阳 市'!$D17</f>
        <v>55.1</v>
      </c>
      <c r="K19" s="27">
        <f t="shared" si="3"/>
        <v>1</v>
      </c>
      <c r="L19" s="21">
        <v>24.6</v>
      </c>
      <c r="M19" s="28">
        <f t="shared" si="11"/>
        <v>3</v>
      </c>
      <c r="N19" s="21">
        <f>'[8]T100029_1'!$E18</f>
        <v>33.4</v>
      </c>
      <c r="O19" s="28">
        <f t="shared" si="12"/>
        <v>4</v>
      </c>
      <c r="P19" s="20">
        <v>32.1278860050715</v>
      </c>
      <c r="Q19" s="36">
        <f t="shared" si="4"/>
        <v>12</v>
      </c>
      <c r="R19" s="21">
        <v>2.6</v>
      </c>
      <c r="S19" s="28">
        <f t="shared" si="1"/>
        <v>10</v>
      </c>
      <c r="T19" s="20">
        <f>'[1]Sheet1'!$B10/10000</f>
        <v>7.8641</v>
      </c>
      <c r="U19" s="36">
        <f t="shared" si="5"/>
        <v>8</v>
      </c>
      <c r="V19" s="21">
        <f>'[1]Sheet1'!$C10</f>
        <v>34.17905099899332</v>
      </c>
      <c r="W19" s="28">
        <f t="shared" si="6"/>
        <v>2</v>
      </c>
      <c r="X19" s="20">
        <f>'[1]Sheet1'!$D10/10000</f>
        <v>6.8083</v>
      </c>
      <c r="Y19" s="36">
        <f t="shared" si="7"/>
        <v>6</v>
      </c>
      <c r="Z19" s="21">
        <f>'[1]Sheet1'!$E10</f>
        <v>27.651635886378557</v>
      </c>
      <c r="AA19" s="40">
        <f t="shared" si="8"/>
        <v>3</v>
      </c>
      <c r="AB19" s="39">
        <v>5.95</v>
      </c>
      <c r="AC19" s="40">
        <f t="shared" si="9"/>
        <v>10</v>
      </c>
      <c r="AD19" s="38">
        <v>-38.6</v>
      </c>
      <c r="AE19" s="40">
        <f t="shared" si="10"/>
        <v>7</v>
      </c>
      <c r="AF19" s="42">
        <v>28</v>
      </c>
      <c r="AG19" s="42">
        <v>6</v>
      </c>
    </row>
    <row r="20" spans="1:31" ht="32.25" customHeight="1">
      <c r="A20" s="24" t="s">
        <v>391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41"/>
      <c r="AC20" s="41"/>
      <c r="AD20" s="41"/>
      <c r="AE20" s="41"/>
    </row>
    <row r="21" spans="12:15" ht="15.75">
      <c r="L21" s="7"/>
      <c r="M21" s="7"/>
      <c r="N21" s="7"/>
      <c r="O21" s="7"/>
    </row>
    <row r="22" spans="12:15" ht="15.75">
      <c r="L22" s="7"/>
      <c r="M22" s="7"/>
      <c r="N22" s="7"/>
      <c r="O22" s="7"/>
    </row>
    <row r="23" spans="12:15" ht="15.75">
      <c r="L23" s="7"/>
      <c r="M23" s="7"/>
      <c r="N23" s="7"/>
      <c r="O23" s="7"/>
    </row>
    <row r="24" spans="12:15" ht="15.75">
      <c r="L24" s="7"/>
      <c r="M24" s="7"/>
      <c r="N24" s="7"/>
      <c r="O24" s="7"/>
    </row>
    <row r="25" spans="12:15" ht="15.75">
      <c r="L25" s="7"/>
      <c r="M25" s="7"/>
      <c r="N25" s="7"/>
      <c r="O25" s="7"/>
    </row>
    <row r="26" spans="12:15" ht="15.75">
      <c r="L26" s="7"/>
      <c r="M26" s="7"/>
      <c r="N26" s="7"/>
      <c r="O26" s="7"/>
    </row>
    <row r="27" spans="12:15" ht="15.75">
      <c r="L27" s="7"/>
      <c r="M27" s="7"/>
      <c r="N27" s="7"/>
      <c r="O27" s="7"/>
    </row>
    <row r="28" spans="12:15" ht="15.75">
      <c r="L28" s="7"/>
      <c r="M28" s="7"/>
      <c r="N28" s="7"/>
      <c r="O28" s="7"/>
    </row>
    <row r="29" spans="12:15" ht="15.75">
      <c r="L29" s="7"/>
      <c r="M29" s="7"/>
      <c r="N29" s="7"/>
      <c r="O29" s="7"/>
    </row>
    <row r="30" spans="12:15" ht="15.75">
      <c r="L30" s="7"/>
      <c r="M30" s="7"/>
      <c r="N30" s="7"/>
      <c r="O30" s="7"/>
    </row>
    <row r="31" spans="12:15" ht="15.75">
      <c r="L31" s="7"/>
      <c r="M31" s="7"/>
      <c r="N31" s="7"/>
      <c r="O31" s="7"/>
    </row>
    <row r="32" spans="12:15" ht="15.75">
      <c r="L32" s="7"/>
      <c r="M32" s="7"/>
      <c r="N32" s="7"/>
      <c r="O32" s="7"/>
    </row>
    <row r="33" spans="12:15" ht="15.75">
      <c r="L33" s="7"/>
      <c r="M33" s="7"/>
      <c r="N33" s="7"/>
      <c r="O33" s="7"/>
    </row>
    <row r="34" spans="12:15" ht="15.75">
      <c r="L34" s="7"/>
      <c r="M34" s="7"/>
      <c r="N34" s="7"/>
      <c r="O34" s="7"/>
    </row>
    <row r="35" spans="12:15" ht="15.75">
      <c r="L35" s="7"/>
      <c r="M35" s="7"/>
      <c r="N35" s="7"/>
      <c r="O35" s="7"/>
    </row>
    <row r="36" spans="12:15" ht="15.75">
      <c r="L36" s="7"/>
      <c r="M36" s="7"/>
      <c r="N36" s="7"/>
      <c r="O36" s="7"/>
    </row>
    <row r="37" spans="12:15" ht="15.75">
      <c r="L37" s="7"/>
      <c r="M37" s="7"/>
      <c r="N37" s="7"/>
      <c r="O37" s="7"/>
    </row>
    <row r="38" spans="12:15" ht="15.75">
      <c r="L38" s="7"/>
      <c r="M38" s="7"/>
      <c r="N38" s="7"/>
      <c r="O38" s="7"/>
    </row>
    <row r="39" spans="12:15" ht="15.75">
      <c r="L39" s="7"/>
      <c r="M39" s="7"/>
      <c r="N39" s="7"/>
      <c r="O39" s="7"/>
    </row>
    <row r="40" spans="12:15" ht="15.75">
      <c r="L40" s="7"/>
      <c r="M40" s="7"/>
      <c r="N40" s="7"/>
      <c r="O40" s="7"/>
    </row>
    <row r="41" spans="12:15" ht="15.75">
      <c r="L41" s="7"/>
      <c r="M41" s="7"/>
      <c r="N41" s="7"/>
      <c r="O41" s="7"/>
    </row>
    <row r="42" spans="12:15" ht="15.75">
      <c r="L42" s="7"/>
      <c r="M42" s="7"/>
      <c r="N42" s="7"/>
      <c r="O42" s="7"/>
    </row>
    <row r="43" spans="12:15" ht="15.75">
      <c r="L43" s="7"/>
      <c r="M43" s="7"/>
      <c r="N43" s="7"/>
      <c r="O43" s="7"/>
    </row>
    <row r="44" spans="12:15" ht="15.75">
      <c r="L44" s="7"/>
      <c r="M44" s="7"/>
      <c r="N44" s="7"/>
      <c r="O44" s="7"/>
    </row>
    <row r="45" spans="12:15" ht="15.75">
      <c r="L45" s="7"/>
      <c r="M45" s="7"/>
      <c r="N45" s="7"/>
      <c r="O45" s="7"/>
    </row>
  </sheetData>
  <sheetProtection/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C4" sqref="C4:D34"/>
    </sheetView>
  </sheetViews>
  <sheetFormatPr defaultColWidth="8.00390625" defaultRowHeight="14.25"/>
  <cols>
    <col min="1" max="1" width="34.25390625" style="280" customWidth="1"/>
    <col min="2" max="2" width="16.00390625" style="281" customWidth="1"/>
    <col min="3" max="3" width="14.75390625" style="281" customWidth="1"/>
    <col min="4" max="4" width="16.50390625" style="282" customWidth="1"/>
    <col min="5" max="15" width="9.00390625" style="280" customWidth="1"/>
    <col min="16" max="111" width="8.00390625" style="280" customWidth="1"/>
    <col min="112" max="133" width="9.00390625" style="280" customWidth="1"/>
    <col min="134" max="16384" width="8.00390625" style="280" customWidth="1"/>
  </cols>
  <sheetData>
    <row r="1" spans="1:4" ht="31.5" customHeight="1">
      <c r="A1" s="283" t="s">
        <v>31</v>
      </c>
      <c r="B1" s="283"/>
      <c r="C1" s="283"/>
      <c r="D1" s="283"/>
    </row>
    <row r="2" spans="1:4" ht="17.25" customHeight="1">
      <c r="A2" s="284"/>
      <c r="B2" s="284"/>
      <c r="C2" s="284"/>
      <c r="D2" s="285"/>
    </row>
    <row r="3" spans="1:4" s="279" customFormat="1" ht="36" customHeight="1">
      <c r="A3" s="286" t="s">
        <v>32</v>
      </c>
      <c r="B3" s="287" t="s">
        <v>33</v>
      </c>
      <c r="C3" s="288" t="s">
        <v>34</v>
      </c>
      <c r="D3" s="289" t="s">
        <v>35</v>
      </c>
    </row>
    <row r="4" spans="1:5" s="279" customFormat="1" ht="22.5" customHeight="1">
      <c r="A4" s="290" t="s">
        <v>36</v>
      </c>
      <c r="B4" s="291" t="s">
        <v>37</v>
      </c>
      <c r="C4" s="292">
        <v>3297.5941</v>
      </c>
      <c r="D4" s="293">
        <v>5.36</v>
      </c>
      <c r="E4" s="302"/>
    </row>
    <row r="5" spans="1:5" s="279" customFormat="1" ht="22.5" customHeight="1">
      <c r="A5" s="290" t="s">
        <v>38</v>
      </c>
      <c r="B5" s="291" t="s">
        <v>37</v>
      </c>
      <c r="C5" s="292">
        <v>287.71585313436</v>
      </c>
      <c r="D5" s="293">
        <v>4.6</v>
      </c>
      <c r="E5" s="302"/>
    </row>
    <row r="6" spans="1:5" s="279" customFormat="1" ht="22.5" customHeight="1">
      <c r="A6" s="290" t="s">
        <v>39</v>
      </c>
      <c r="B6" s="291" t="s">
        <v>37</v>
      </c>
      <c r="C6" s="292">
        <v>1376.06056442015</v>
      </c>
      <c r="D6" s="293">
        <v>6.6</v>
      </c>
      <c r="E6" s="302"/>
    </row>
    <row r="7" spans="1:5" s="279" customFormat="1" ht="22.5" customHeight="1">
      <c r="A7" s="290" t="s">
        <v>40</v>
      </c>
      <c r="B7" s="291" t="s">
        <v>37</v>
      </c>
      <c r="C7" s="292">
        <v>1633.81768244549</v>
      </c>
      <c r="D7" s="293">
        <v>4.5</v>
      </c>
      <c r="E7" s="302"/>
    </row>
    <row r="8" spans="1:5" s="279" customFormat="1" ht="22.5" customHeight="1">
      <c r="A8" s="294" t="s">
        <v>41</v>
      </c>
      <c r="B8" s="291" t="s">
        <v>37</v>
      </c>
      <c r="C8" s="292" t="s">
        <v>42</v>
      </c>
      <c r="D8" s="293">
        <v>8.3</v>
      </c>
      <c r="E8" s="302"/>
    </row>
    <row r="9" spans="1:5" s="279" customFormat="1" ht="31.5" customHeight="1">
      <c r="A9" s="295" t="s">
        <v>43</v>
      </c>
      <c r="B9" s="291" t="s">
        <v>37</v>
      </c>
      <c r="C9" s="292">
        <v>361.04331</v>
      </c>
      <c r="D9" s="293">
        <v>29.89</v>
      </c>
      <c r="E9" s="302"/>
    </row>
    <row r="10" spans="1:5" s="279" customFormat="1" ht="22.5" customHeight="1">
      <c r="A10" s="294" t="s">
        <v>44</v>
      </c>
      <c r="B10" s="291" t="s">
        <v>37</v>
      </c>
      <c r="C10" s="292" t="s">
        <v>42</v>
      </c>
      <c r="D10" s="296">
        <v>13.8</v>
      </c>
      <c r="E10" s="302"/>
    </row>
    <row r="11" spans="1:5" s="279" customFormat="1" ht="22.5" customHeight="1">
      <c r="A11" s="294" t="s">
        <v>45</v>
      </c>
      <c r="B11" s="291" t="s">
        <v>37</v>
      </c>
      <c r="C11" s="292" t="s">
        <v>42</v>
      </c>
      <c r="D11" s="293">
        <v>21.9</v>
      </c>
      <c r="E11" s="302"/>
    </row>
    <row r="12" spans="1:5" s="279" customFormat="1" ht="22.5" customHeight="1">
      <c r="A12" s="294" t="s">
        <v>46</v>
      </c>
      <c r="B12" s="291" t="s">
        <v>37</v>
      </c>
      <c r="C12" s="292" t="s">
        <v>42</v>
      </c>
      <c r="D12" s="293">
        <v>25</v>
      </c>
      <c r="E12" s="302"/>
    </row>
    <row r="13" spans="1:5" s="279" customFormat="1" ht="22.5" customHeight="1">
      <c r="A13" s="294" t="s">
        <v>47</v>
      </c>
      <c r="B13" s="291" t="s">
        <v>37</v>
      </c>
      <c r="C13" s="292">
        <v>174.3079</v>
      </c>
      <c r="D13" s="293">
        <v>-18.89</v>
      </c>
      <c r="E13" s="302"/>
    </row>
    <row r="14" spans="1:5" s="279" customFormat="1" ht="22.5" customHeight="1">
      <c r="A14" s="294" t="s">
        <v>48</v>
      </c>
      <c r="B14" s="291" t="s">
        <v>49</v>
      </c>
      <c r="C14" s="292">
        <v>334.1467</v>
      </c>
      <c r="D14" s="293">
        <v>-32.76</v>
      </c>
      <c r="E14" s="302"/>
    </row>
    <row r="15" spans="1:5" s="279" customFormat="1" ht="22.5" customHeight="1">
      <c r="A15" s="294" t="s">
        <v>50</v>
      </c>
      <c r="B15" s="291" t="s">
        <v>37</v>
      </c>
      <c r="C15" s="292">
        <v>175.7033</v>
      </c>
      <c r="D15" s="293">
        <v>-38.26</v>
      </c>
      <c r="E15" s="302"/>
    </row>
    <row r="16" spans="1:5" s="279" customFormat="1" ht="22.5" customHeight="1">
      <c r="A16" s="295" t="s">
        <v>51</v>
      </c>
      <c r="B16" s="291" t="s">
        <v>37</v>
      </c>
      <c r="C16" s="292">
        <v>1687.9836773696347</v>
      </c>
      <c r="D16" s="293">
        <v>2.9</v>
      </c>
      <c r="E16" s="302"/>
    </row>
    <row r="17" spans="1:5" s="279" customFormat="1" ht="22.5" customHeight="1">
      <c r="A17" s="295" t="s">
        <v>52</v>
      </c>
      <c r="B17" s="291" t="s">
        <v>37</v>
      </c>
      <c r="C17" s="292">
        <v>556.67137</v>
      </c>
      <c r="D17" s="293">
        <v>12.2</v>
      </c>
      <c r="E17" s="302"/>
    </row>
    <row r="18" spans="1:5" s="279" customFormat="1" ht="22.5" customHeight="1">
      <c r="A18" s="294" t="s">
        <v>53</v>
      </c>
      <c r="B18" s="291" t="s">
        <v>37</v>
      </c>
      <c r="C18" s="292">
        <v>654.29411764</v>
      </c>
      <c r="D18" s="293">
        <v>16.2</v>
      </c>
      <c r="E18" s="302"/>
    </row>
    <row r="19" spans="1:5" s="279" customFormat="1" ht="22.5" customHeight="1">
      <c r="A19" s="294" t="s">
        <v>54</v>
      </c>
      <c r="B19" s="291" t="s">
        <v>37</v>
      </c>
      <c r="C19" s="292">
        <v>301.49883697</v>
      </c>
      <c r="D19" s="293">
        <v>3.8</v>
      </c>
      <c r="E19" s="302"/>
    </row>
    <row r="20" spans="1:5" s="279" customFormat="1" ht="22.5" customHeight="1">
      <c r="A20" s="294" t="s">
        <v>55</v>
      </c>
      <c r="B20" s="291" t="s">
        <v>37</v>
      </c>
      <c r="C20" s="292">
        <v>352.79528067</v>
      </c>
      <c r="D20" s="293">
        <v>29.3</v>
      </c>
      <c r="E20" s="302"/>
    </row>
    <row r="21" spans="1:5" s="279" customFormat="1" ht="22.5" customHeight="1">
      <c r="A21" s="294" t="s">
        <v>56</v>
      </c>
      <c r="B21" s="291" t="s">
        <v>37</v>
      </c>
      <c r="C21" s="292">
        <v>1237</v>
      </c>
      <c r="D21" s="292" t="s">
        <v>42</v>
      </c>
      <c r="E21" s="302"/>
    </row>
    <row r="22" spans="1:5" s="279" customFormat="1" ht="22.5" customHeight="1">
      <c r="A22" s="294" t="s">
        <v>57</v>
      </c>
      <c r="B22" s="291" t="s">
        <v>58</v>
      </c>
      <c r="C22" s="297">
        <v>5171</v>
      </c>
      <c r="D22" s="293">
        <v>38.2</v>
      </c>
      <c r="E22" s="302"/>
    </row>
    <row r="23" spans="1:5" s="279" customFormat="1" ht="22.5" customHeight="1">
      <c r="A23" s="294" t="s">
        <v>59</v>
      </c>
      <c r="B23" s="291" t="s">
        <v>37</v>
      </c>
      <c r="C23" s="292">
        <v>303.4756</v>
      </c>
      <c r="D23" s="293">
        <v>-7.1</v>
      </c>
      <c r="E23" s="302"/>
    </row>
    <row r="24" spans="1:5" s="279" customFormat="1" ht="22.5" customHeight="1">
      <c r="A24" s="294" t="s">
        <v>60</v>
      </c>
      <c r="B24" s="291" t="s">
        <v>37</v>
      </c>
      <c r="C24" s="292">
        <v>166.7845</v>
      </c>
      <c r="D24" s="293">
        <v>12.6</v>
      </c>
      <c r="E24" s="302"/>
    </row>
    <row r="25" spans="1:5" s="279" customFormat="1" ht="22.5" customHeight="1">
      <c r="A25" s="294" t="s">
        <v>61</v>
      </c>
      <c r="B25" s="291" t="s">
        <v>37</v>
      </c>
      <c r="C25" s="292">
        <v>493.0246</v>
      </c>
      <c r="D25" s="293">
        <v>2.3584026242305214</v>
      </c>
      <c r="E25" s="302"/>
    </row>
    <row r="26" spans="1:5" s="279" customFormat="1" ht="22.5" customHeight="1">
      <c r="A26" s="294" t="s">
        <v>62</v>
      </c>
      <c r="B26" s="291" t="s">
        <v>37</v>
      </c>
      <c r="C26" s="292">
        <v>3716.2632890676</v>
      </c>
      <c r="D26" s="293">
        <v>12.692334563128526</v>
      </c>
      <c r="E26" s="302"/>
    </row>
    <row r="27" spans="1:5" s="279" customFormat="1" ht="22.5" customHeight="1">
      <c r="A27" s="294" t="s">
        <v>63</v>
      </c>
      <c r="B27" s="291" t="s">
        <v>37</v>
      </c>
      <c r="C27" s="292">
        <v>2527.0312612403</v>
      </c>
      <c r="D27" s="293">
        <v>17.8</v>
      </c>
      <c r="E27" s="302"/>
    </row>
    <row r="28" spans="1:5" s="279" customFormat="1" ht="22.5" customHeight="1">
      <c r="A28" s="294" t="s">
        <v>64</v>
      </c>
      <c r="B28" s="291" t="s">
        <v>37</v>
      </c>
      <c r="C28" s="292">
        <v>3227.1534153398</v>
      </c>
      <c r="D28" s="293">
        <v>14.4</v>
      </c>
      <c r="E28" s="302"/>
    </row>
    <row r="29" spans="1:5" s="279" customFormat="1" ht="22.5" customHeight="1">
      <c r="A29" s="294" t="s">
        <v>65</v>
      </c>
      <c r="B29" s="291" t="s">
        <v>7</v>
      </c>
      <c r="C29" s="298" t="s">
        <v>42</v>
      </c>
      <c r="D29" s="299">
        <v>101.34007497</v>
      </c>
      <c r="E29" s="302"/>
    </row>
    <row r="30" spans="1:5" s="279" customFormat="1" ht="22.5" customHeight="1">
      <c r="A30" s="294" t="s">
        <v>66</v>
      </c>
      <c r="B30" s="291" t="s">
        <v>67</v>
      </c>
      <c r="C30" s="300">
        <v>24682</v>
      </c>
      <c r="D30" s="299">
        <v>6.7</v>
      </c>
      <c r="E30" s="302"/>
    </row>
    <row r="31" spans="1:5" s="279" customFormat="1" ht="24" customHeight="1">
      <c r="A31" s="295" t="s">
        <v>68</v>
      </c>
      <c r="B31" s="291" t="s">
        <v>67</v>
      </c>
      <c r="C31" s="301">
        <v>30761</v>
      </c>
      <c r="D31" s="293">
        <v>5.9</v>
      </c>
      <c r="E31" s="302"/>
    </row>
    <row r="32" spans="1:5" s="279" customFormat="1" ht="21.75" customHeight="1">
      <c r="A32" s="295" t="s">
        <v>69</v>
      </c>
      <c r="B32" s="291" t="s">
        <v>67</v>
      </c>
      <c r="C32" s="301">
        <v>16753</v>
      </c>
      <c r="D32" s="293">
        <v>7.3</v>
      </c>
      <c r="E32" s="302"/>
    </row>
    <row r="33" spans="1:5" s="279" customFormat="1" ht="22.5" customHeight="1">
      <c r="A33" s="294" t="s">
        <v>70</v>
      </c>
      <c r="B33" s="291" t="s">
        <v>71</v>
      </c>
      <c r="C33" s="292">
        <v>169.470486</v>
      </c>
      <c r="D33" s="293">
        <v>6.1</v>
      </c>
      <c r="E33" s="302"/>
    </row>
    <row r="34" spans="1:5" s="279" customFormat="1" ht="22.5" customHeight="1">
      <c r="A34" s="294" t="s">
        <v>72</v>
      </c>
      <c r="B34" s="291" t="s">
        <v>71</v>
      </c>
      <c r="C34" s="292">
        <v>86.841638</v>
      </c>
      <c r="D34" s="293">
        <v>2.9</v>
      </c>
      <c r="E34" s="30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workbookViewId="0" topLeftCell="A1">
      <selection activeCell="B4" sqref="B4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79" customWidth="1"/>
  </cols>
  <sheetData>
    <row r="1" spans="1:4" ht="25.5">
      <c r="A1" s="58" t="s">
        <v>73</v>
      </c>
      <c r="B1" s="58"/>
      <c r="C1" s="248"/>
      <c r="D1" s="248"/>
    </row>
    <row r="2" spans="1:4" ht="15.75">
      <c r="A2" s="59"/>
      <c r="B2" s="59"/>
      <c r="D2"/>
    </row>
    <row r="3" spans="1:2" ht="24" customHeight="1">
      <c r="A3" s="254" t="s">
        <v>74</v>
      </c>
      <c r="B3" s="274" t="s">
        <v>75</v>
      </c>
    </row>
    <row r="4" spans="1:2" ht="24" customHeight="1">
      <c r="A4" s="275" t="s">
        <v>76</v>
      </c>
      <c r="B4" s="276">
        <f>'[5]Sheet1'!$G22</f>
        <v>8.3</v>
      </c>
    </row>
    <row r="5" spans="1:2" ht="24" customHeight="1">
      <c r="A5" s="90" t="s">
        <v>77</v>
      </c>
      <c r="B5" s="277">
        <f>'[5]Sheet1'!$G23</f>
        <v>-7.62308427270381</v>
      </c>
    </row>
    <row r="6" spans="1:2" ht="24" customHeight="1">
      <c r="A6" s="90" t="s">
        <v>78</v>
      </c>
      <c r="B6" s="277">
        <f>'[5]Sheet1'!$G24</f>
        <v>9.024481446237</v>
      </c>
    </row>
    <row r="7" spans="1:2" ht="24" customHeight="1">
      <c r="A7" s="90" t="s">
        <v>79</v>
      </c>
      <c r="B7" s="277">
        <f>'[5]Sheet1'!$G25</f>
        <v>12.8165902740733</v>
      </c>
    </row>
    <row r="8" spans="1:2" ht="24" customHeight="1">
      <c r="A8" s="90" t="s">
        <v>80</v>
      </c>
      <c r="B8" s="277">
        <f>'[5]Sheet1'!$G26</f>
        <v>10.708088213345</v>
      </c>
    </row>
    <row r="9" spans="1:2" ht="24" customHeight="1">
      <c r="A9" s="90" t="s">
        <v>81</v>
      </c>
      <c r="B9" s="277">
        <f>'[5]Sheet1'!$G27</f>
        <v>6.19107727159594</v>
      </c>
    </row>
    <row r="10" spans="1:2" ht="24" customHeight="1">
      <c r="A10" s="90" t="s">
        <v>82</v>
      </c>
      <c r="B10" s="277">
        <f>'[5]Sheet1'!$G28</f>
        <v>6.8867363570714</v>
      </c>
    </row>
    <row r="11" spans="1:2" ht="24" customHeight="1">
      <c r="A11" s="90" t="s">
        <v>83</v>
      </c>
      <c r="B11" s="277">
        <f>'[5]Sheet1'!$G29</f>
        <v>9.48625227615654</v>
      </c>
    </row>
    <row r="12" spans="1:2" ht="24" customHeight="1">
      <c r="A12" s="90" t="s">
        <v>84</v>
      </c>
      <c r="B12" s="277">
        <f>'[5]Sheet1'!$G30</f>
        <v>7.96676837004071</v>
      </c>
    </row>
    <row r="13" spans="1:2" ht="24" customHeight="1">
      <c r="A13" s="90" t="s">
        <v>85</v>
      </c>
      <c r="B13" s="277">
        <f>'[5]Sheet1'!$G31</f>
        <v>9.70576959506499</v>
      </c>
    </row>
    <row r="14" spans="1:2" ht="24" customHeight="1">
      <c r="A14" s="90" t="s">
        <v>86</v>
      </c>
      <c r="B14" s="277">
        <f>'[5]Sheet1'!$G32</f>
        <v>8.06769263282925</v>
      </c>
    </row>
    <row r="15" spans="1:2" ht="24" customHeight="1">
      <c r="A15" s="90" t="s">
        <v>87</v>
      </c>
      <c r="B15" s="277">
        <f>'[5]Sheet1'!$G33</f>
        <v>9.69564201937079</v>
      </c>
    </row>
    <row r="16" spans="1:2" ht="24" customHeight="1">
      <c r="A16" s="105" t="s">
        <v>88</v>
      </c>
      <c r="B16" s="278">
        <f>'[5]Sheet1'!$G34</f>
        <v>31.879800765497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workbookViewId="0" topLeftCell="A1">
      <selection activeCell="F10" sqref="F10"/>
    </sheetView>
  </sheetViews>
  <sheetFormatPr defaultColWidth="8.00390625" defaultRowHeight="14.25"/>
  <cols>
    <col min="1" max="1" width="34.50390625" style="265" customWidth="1"/>
    <col min="2" max="2" width="13.50390625" style="0" customWidth="1"/>
  </cols>
  <sheetData>
    <row r="1" spans="1:2" s="261" customFormat="1" ht="25.5">
      <c r="A1" s="130" t="s">
        <v>89</v>
      </c>
      <c r="B1" s="130"/>
    </row>
    <row r="2" spans="1:2" s="261" customFormat="1" ht="20.25">
      <c r="A2" s="266"/>
      <c r="B2" s="267"/>
    </row>
    <row r="3" spans="1:2" s="262" customFormat="1" ht="29.25" customHeight="1">
      <c r="A3" s="268" t="s">
        <v>74</v>
      </c>
      <c r="B3" s="269" t="s">
        <v>75</v>
      </c>
    </row>
    <row r="4" spans="1:2" s="263" customFormat="1" ht="29.25" customHeight="1">
      <c r="A4" s="268" t="s">
        <v>90</v>
      </c>
      <c r="B4" s="69">
        <f>'[5]Sheet1'!$G38</f>
        <v>7.19340466131109</v>
      </c>
    </row>
    <row r="5" spans="1:2" s="249" customFormat="1" ht="29.25" customHeight="1">
      <c r="A5" s="270" t="s">
        <v>91</v>
      </c>
      <c r="B5" s="69">
        <f>'[5]Sheet1'!$G39</f>
        <v>6.14936389758263</v>
      </c>
    </row>
    <row r="6" spans="1:2" s="249" customFormat="1" ht="29.25" customHeight="1">
      <c r="A6" s="270" t="s">
        <v>92</v>
      </c>
      <c r="B6" s="69">
        <f>'[5]Sheet1'!$G40</f>
        <v>9.9176535576067</v>
      </c>
    </row>
    <row r="7" spans="1:2" s="249" customFormat="1" ht="29.25" customHeight="1">
      <c r="A7" s="270" t="s">
        <v>93</v>
      </c>
      <c r="B7" s="69">
        <f>'[5]Sheet1'!$G41</f>
        <v>-10.1262231249327</v>
      </c>
    </row>
    <row r="8" spans="1:2" s="249" customFormat="1" ht="29.25" customHeight="1">
      <c r="A8" s="270" t="s">
        <v>94</v>
      </c>
      <c r="B8" s="69">
        <f>'[5]Sheet1'!$G42</f>
        <v>5.67039175118782</v>
      </c>
    </row>
    <row r="9" spans="1:2" s="249" customFormat="1" ht="29.25" customHeight="1">
      <c r="A9" s="270" t="s">
        <v>95</v>
      </c>
      <c r="B9" s="69">
        <f>'[5]Sheet1'!$G43</f>
        <v>12.2752681421509</v>
      </c>
    </row>
    <row r="10" spans="1:2" s="264" customFormat="1" ht="29.25" customHeight="1">
      <c r="A10" s="271" t="s">
        <v>96</v>
      </c>
      <c r="B10" s="69">
        <f>'[5]Sheet1'!$G44</f>
        <v>-14.5822945972028</v>
      </c>
    </row>
    <row r="11" spans="1:2" s="264" customFormat="1" ht="29.25" customHeight="1">
      <c r="A11" s="271" t="s">
        <v>97</v>
      </c>
      <c r="B11" s="69">
        <f>'[5]Sheet1'!$G45</f>
        <v>-4.17169225335967</v>
      </c>
    </row>
    <row r="12" spans="1:2" s="264" customFormat="1" ht="29.25" customHeight="1">
      <c r="A12" s="271" t="s">
        <v>98</v>
      </c>
      <c r="B12" s="69">
        <f>'[5]Sheet1'!$G46</f>
        <v>19.7464990242191</v>
      </c>
    </row>
    <row r="13" spans="1:2" s="264" customFormat="1" ht="29.25" customHeight="1">
      <c r="A13" s="271" t="s">
        <v>99</v>
      </c>
      <c r="B13" s="69">
        <f>'[5]Sheet1'!$G47</f>
        <v>34.0281225577673</v>
      </c>
    </row>
    <row r="14" spans="1:2" s="264" customFormat="1" ht="29.25" customHeight="1">
      <c r="A14" s="272" t="s">
        <v>100</v>
      </c>
      <c r="B14" s="273">
        <f>'[5]Sheet1'!$G48</f>
        <v>25.6047249377019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5"/>
  <sheetViews>
    <sheetView workbookViewId="0" topLeftCell="A1">
      <selection activeCell="D14" sqref="D14"/>
    </sheetView>
  </sheetViews>
  <sheetFormatPr defaultColWidth="8.00390625" defaultRowHeight="14.25"/>
  <cols>
    <col min="1" max="1" width="40.50390625" style="251" customWidth="1"/>
    <col min="2" max="2" width="15.50390625" style="0" customWidth="1"/>
  </cols>
  <sheetData>
    <row r="1" spans="1:2" ht="25.5">
      <c r="A1" s="172" t="s">
        <v>101</v>
      </c>
      <c r="B1" s="172"/>
    </row>
    <row r="2" spans="1:2" ht="21">
      <c r="A2" s="252"/>
      <c r="B2" s="253"/>
    </row>
    <row r="3" spans="1:2" s="249" customFormat="1" ht="30.75" customHeight="1">
      <c r="A3" s="254" t="s">
        <v>74</v>
      </c>
      <c r="B3" s="255" t="s">
        <v>75</v>
      </c>
    </row>
    <row r="4" spans="1:3" ht="33.75" customHeight="1">
      <c r="A4" s="256" t="s">
        <v>102</v>
      </c>
      <c r="B4" s="257">
        <f>'[5]Sheet1'!$G52</f>
        <v>8.8</v>
      </c>
      <c r="C4" s="57"/>
    </row>
    <row r="5" spans="1:3" ht="33.75" customHeight="1">
      <c r="A5" s="258" t="s">
        <v>103</v>
      </c>
      <c r="B5" s="257">
        <f>'[5]Sheet1'!$G53</f>
        <v>18.1</v>
      </c>
      <c r="C5" s="57"/>
    </row>
    <row r="6" spans="1:3" ht="33.75" customHeight="1">
      <c r="A6" s="258" t="s">
        <v>104</v>
      </c>
      <c r="B6" s="257">
        <f>'[5]Sheet1'!$G54</f>
        <v>5.4</v>
      </c>
      <c r="C6" s="57"/>
    </row>
    <row r="7" spans="1:3" ht="33.75" customHeight="1">
      <c r="A7" s="258" t="s">
        <v>105</v>
      </c>
      <c r="B7" s="257">
        <f>'[5]Sheet1'!$G55</f>
        <v>7</v>
      </c>
      <c r="C7" s="57"/>
    </row>
    <row r="8" spans="1:3" ht="33.75" customHeight="1">
      <c r="A8" s="258" t="s">
        <v>106</v>
      </c>
      <c r="B8" s="257">
        <f>'[5]Sheet1'!$G56</f>
        <v>5.9</v>
      </c>
      <c r="C8" s="57"/>
    </row>
    <row r="9" spans="1:3" ht="33.75" customHeight="1">
      <c r="A9" s="258" t="s">
        <v>107</v>
      </c>
      <c r="B9" s="257">
        <f>'[5]Sheet1'!$G57</f>
        <v>4.7</v>
      </c>
      <c r="C9" s="57"/>
    </row>
    <row r="10" spans="1:3" ht="33.75" customHeight="1">
      <c r="A10" s="258" t="s">
        <v>108</v>
      </c>
      <c r="B10" s="257">
        <f>'[5]Sheet1'!$G58</f>
        <v>9.6</v>
      </c>
      <c r="C10" s="57"/>
    </row>
    <row r="11" spans="1:3" ht="33.75" customHeight="1">
      <c r="A11" s="258" t="s">
        <v>109</v>
      </c>
      <c r="B11" s="257">
        <f>'[5]Sheet1'!$G59</f>
        <v>8.3</v>
      </c>
      <c r="C11" s="57"/>
    </row>
    <row r="12" spans="1:3" ht="33.75" customHeight="1">
      <c r="A12" s="258" t="s">
        <v>110</v>
      </c>
      <c r="B12" s="257">
        <f>'[5]Sheet1'!$G60</f>
        <v>8.3</v>
      </c>
      <c r="C12" s="57"/>
    </row>
    <row r="13" spans="1:3" ht="33.75" customHeight="1">
      <c r="A13" s="258" t="s">
        <v>111</v>
      </c>
      <c r="B13" s="257">
        <f>'[5]Sheet1'!$G61</f>
        <v>8.5</v>
      </c>
      <c r="C13" s="57"/>
    </row>
    <row r="14" spans="1:2" ht="33.75" customHeight="1">
      <c r="A14" s="259" t="s">
        <v>112</v>
      </c>
      <c r="B14" s="257">
        <f>'[5]Sheet1'!$G62</f>
        <v>22.8</v>
      </c>
    </row>
    <row r="15" spans="1:2" s="250" customFormat="1" ht="12.75">
      <c r="A15" s="260"/>
      <c r="B15" s="260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6" sqref="H16"/>
    </sheetView>
  </sheetViews>
  <sheetFormatPr defaultColWidth="8.00390625" defaultRowHeight="14.25"/>
  <cols>
    <col min="1" max="1" width="21.875" style="0" customWidth="1"/>
    <col min="2" max="2" width="12.50390625" style="0" customWidth="1"/>
    <col min="3" max="3" width="12.25390625" style="0" customWidth="1"/>
    <col min="4" max="4" width="12.50390625" style="0" customWidth="1"/>
    <col min="5" max="5" width="10.125" style="0" customWidth="1"/>
    <col min="6" max="6" width="6.875" style="79" customWidth="1"/>
  </cols>
  <sheetData>
    <row r="1" spans="1:6" ht="25.5">
      <c r="A1" s="227" t="s">
        <v>113</v>
      </c>
      <c r="B1" s="227"/>
      <c r="C1" s="227"/>
      <c r="D1" s="227"/>
      <c r="E1" s="248"/>
      <c r="F1" s="248"/>
    </row>
    <row r="2" spans="1:6" ht="15.75">
      <c r="A2" s="228"/>
      <c r="B2" s="228"/>
      <c r="C2" s="228"/>
      <c r="D2" s="228"/>
      <c r="F2"/>
    </row>
    <row r="3" spans="1:4" ht="24" customHeight="1">
      <c r="A3" s="229" t="s">
        <v>74</v>
      </c>
      <c r="B3" s="230" t="s">
        <v>114</v>
      </c>
      <c r="C3" s="184" t="s">
        <v>115</v>
      </c>
      <c r="D3" s="215" t="s">
        <v>75</v>
      </c>
    </row>
    <row r="4" spans="1:4" ht="24" customHeight="1">
      <c r="A4" s="231" t="s">
        <v>116</v>
      </c>
      <c r="B4" s="232" t="s">
        <v>117</v>
      </c>
      <c r="C4" s="233">
        <f>'[4]1、B47001_2022年2月'!$D$12</f>
        <v>1850</v>
      </c>
      <c r="D4" s="234"/>
    </row>
    <row r="5" spans="1:4" ht="24" customHeight="1">
      <c r="A5" s="235" t="s">
        <v>118</v>
      </c>
      <c r="B5" s="236" t="s">
        <v>117</v>
      </c>
      <c r="C5" s="237">
        <f>'[4]1、B47001_2022年2月'!$E$12</f>
        <v>130</v>
      </c>
      <c r="D5" s="238">
        <f>'[4]1、B47001_2022年2月'!$G$12</f>
        <v>16.1</v>
      </c>
    </row>
    <row r="6" spans="1:4" ht="24" customHeight="1">
      <c r="A6" s="239" t="s">
        <v>119</v>
      </c>
      <c r="B6" s="240" t="s">
        <v>37</v>
      </c>
      <c r="C6" s="241">
        <f>'[4]1、B47001_2022年2月'!$W$12</f>
        <v>2161.96</v>
      </c>
      <c r="D6" s="242">
        <f>'[4]1、B47001_2022年2月'!$Y$12</f>
        <v>11.39</v>
      </c>
    </row>
    <row r="7" spans="1:4" ht="24" customHeight="1">
      <c r="A7" s="243" t="s">
        <v>120</v>
      </c>
      <c r="B7" s="240" t="s">
        <v>37</v>
      </c>
      <c r="C7" s="241">
        <f>'[4]1、B47001_2022年2月'!$Z$12</f>
        <v>999.3</v>
      </c>
      <c r="D7" s="242">
        <f>'[4]1、B47001_2022年2月'!$AB$12</f>
        <v>15.89</v>
      </c>
    </row>
    <row r="8" spans="1:4" ht="24" customHeight="1">
      <c r="A8" s="243" t="s">
        <v>121</v>
      </c>
      <c r="B8" s="240" t="s">
        <v>37</v>
      </c>
      <c r="C8" s="241">
        <f>'[4]1、B47001_2022年2月'!$AF$12</f>
        <v>862.63</v>
      </c>
      <c r="D8" s="242">
        <f>'[4]1、B47001_2022年2月'!$AH$12</f>
        <v>24.77</v>
      </c>
    </row>
    <row r="9" spans="1:4" ht="24" customHeight="1">
      <c r="A9" s="243" t="s">
        <v>122</v>
      </c>
      <c r="B9" s="240" t="s">
        <v>37</v>
      </c>
      <c r="C9" s="241">
        <f>'[4]1、B47001_2022年2月'!$AI$12</f>
        <v>707.83</v>
      </c>
      <c r="D9" s="242">
        <f>'[4]1、B47001_2022年2月'!$AK$12</f>
        <v>25.82</v>
      </c>
    </row>
    <row r="10" spans="1:4" ht="24" customHeight="1">
      <c r="A10" s="243" t="s">
        <v>123</v>
      </c>
      <c r="B10" s="240" t="s">
        <v>37</v>
      </c>
      <c r="C10" s="241">
        <f>'[4]1、B47001_2022年2月'!$AL$12</f>
        <v>30.44</v>
      </c>
      <c r="D10" s="242">
        <f>'[4]1、B47001_2022年2月'!$AN$12</f>
        <v>20.75</v>
      </c>
    </row>
    <row r="11" spans="1:4" ht="24" customHeight="1">
      <c r="A11" s="243" t="s">
        <v>124</v>
      </c>
      <c r="B11" s="240" t="s">
        <v>37</v>
      </c>
      <c r="C11" s="241">
        <f>'[4]1、B47001_2022年2月'!$AO$12</f>
        <v>22.38</v>
      </c>
      <c r="D11" s="242">
        <f>'[4]1、B47001_2022年2月'!$AQ$12</f>
        <v>13.6</v>
      </c>
    </row>
    <row r="12" spans="1:4" ht="24" customHeight="1">
      <c r="A12" s="243" t="s">
        <v>125</v>
      </c>
      <c r="B12" s="240" t="s">
        <v>37</v>
      </c>
      <c r="C12" s="241">
        <f>'[4]1、B47001_2022年2月'!$AR$12</f>
        <v>33.73</v>
      </c>
      <c r="D12" s="242">
        <f>'[4]1、B47001_2022年2月'!$AT$12</f>
        <v>10.05</v>
      </c>
    </row>
    <row r="13" spans="1:4" ht="24" customHeight="1">
      <c r="A13" s="243" t="s">
        <v>126</v>
      </c>
      <c r="B13" s="240" t="s">
        <v>37</v>
      </c>
      <c r="C13" s="241">
        <f>'[4]1、B47001_2022年2月'!$AX$12</f>
        <v>10.6</v>
      </c>
      <c r="D13" s="242">
        <f>'[4]1、B47001_2022年2月'!$AZ$12</f>
        <v>28.02</v>
      </c>
    </row>
    <row r="14" spans="1:4" ht="24" customHeight="1">
      <c r="A14" s="243" t="s">
        <v>127</v>
      </c>
      <c r="B14" s="240" t="s">
        <v>37</v>
      </c>
      <c r="C14" s="241">
        <f>'[4]1、B47001_2022年2月'!$CE$12</f>
        <v>43.37</v>
      </c>
      <c r="D14" s="242">
        <f>'[4]1、B47001_2022年2月'!$CG$12</f>
        <v>35.87</v>
      </c>
    </row>
    <row r="15" spans="1:4" ht="24" customHeight="1">
      <c r="A15" s="243" t="s">
        <v>128</v>
      </c>
      <c r="B15" s="240" t="s">
        <v>37</v>
      </c>
      <c r="C15" s="241">
        <f>'[4]1、B47001_2022年2月'!$CK$12</f>
        <v>17.59</v>
      </c>
      <c r="D15" s="242">
        <f>'[4]1、B47001_2022年2月'!$CM$12</f>
        <v>102.88</v>
      </c>
    </row>
    <row r="16" spans="1:4" ht="24" customHeight="1">
      <c r="A16" s="243" t="s">
        <v>129</v>
      </c>
      <c r="B16" s="240" t="s">
        <v>37</v>
      </c>
      <c r="C16" s="241">
        <f>'[4]1、B47001_2022年2月'!$CH$12</f>
        <v>4.03</v>
      </c>
      <c r="D16" s="242">
        <f>'[4]1、B47001_2022年2月'!$CJ$12</f>
        <v>175.33</v>
      </c>
    </row>
    <row r="17" spans="1:4" ht="24" customHeight="1">
      <c r="A17" s="244" t="s">
        <v>130</v>
      </c>
      <c r="B17" s="245" t="s">
        <v>27</v>
      </c>
      <c r="C17" s="246">
        <f>'[4]1、B47001_2022年2月'!$CQ$12</f>
        <v>24.63</v>
      </c>
      <c r="D17" s="247">
        <f>'[4]1、B47001_2022年2月'!$CS$12</f>
        <v>-0.32</v>
      </c>
    </row>
    <row r="18" spans="1:3" ht="18">
      <c r="A18" s="90" t="s">
        <v>131</v>
      </c>
      <c r="B18" s="207"/>
      <c r="C18" s="20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I10" sqref="I10"/>
    </sheetView>
  </sheetViews>
  <sheetFormatPr defaultColWidth="7.875" defaultRowHeight="14.25"/>
  <cols>
    <col min="1" max="1" width="35.50390625" style="59" customWidth="1"/>
    <col min="2" max="2" width="21.50390625" style="59" customWidth="1"/>
    <col min="3" max="3" width="17.375" style="59" customWidth="1"/>
    <col min="4" max="4" width="9.75390625" style="59" bestFit="1" customWidth="1"/>
    <col min="5" max="16384" width="7.875" style="59" customWidth="1"/>
  </cols>
  <sheetData>
    <row r="1" spans="1:4" ht="25.5" customHeight="1">
      <c r="A1" s="211" t="s">
        <v>132</v>
      </c>
      <c r="B1" s="211"/>
      <c r="C1" s="211"/>
      <c r="D1" s="211"/>
    </row>
    <row r="2" spans="1:4" ht="15.75">
      <c r="A2" s="212"/>
      <c r="B2" s="212"/>
      <c r="C2" s="213"/>
      <c r="D2" s="212"/>
    </row>
    <row r="3" spans="1:4" s="189" customFormat="1" ht="43.5" customHeight="1">
      <c r="A3" s="214" t="s">
        <v>133</v>
      </c>
      <c r="B3" s="195" t="s">
        <v>134</v>
      </c>
      <c r="C3" s="215" t="s">
        <v>135</v>
      </c>
      <c r="D3" s="198"/>
    </row>
    <row r="4" spans="1:5" s="210" customFormat="1" ht="43.5" customHeight="1">
      <c r="A4" s="216" t="s">
        <v>136</v>
      </c>
      <c r="B4" s="217"/>
      <c r="C4" s="218"/>
      <c r="D4" s="219"/>
      <c r="E4" s="226"/>
    </row>
    <row r="5" spans="1:6" s="189" customFormat="1" ht="37.5" customHeight="1">
      <c r="A5" s="220" t="s">
        <v>137</v>
      </c>
      <c r="B5" s="221"/>
      <c r="C5" s="222"/>
      <c r="D5" s="219"/>
      <c r="E5" s="226"/>
      <c r="F5" s="210"/>
    </row>
    <row r="6" spans="1:6" s="189" customFormat="1" ht="27.75" customHeight="1">
      <c r="A6" s="220" t="s">
        <v>138</v>
      </c>
      <c r="B6" s="221"/>
      <c r="C6" s="222"/>
      <c r="D6" s="219"/>
      <c r="E6" s="226"/>
      <c r="F6" s="210"/>
    </row>
    <row r="7" spans="1:6" s="189" customFormat="1" ht="27.75" customHeight="1">
      <c r="A7" s="220" t="s">
        <v>139</v>
      </c>
      <c r="B7" s="221"/>
      <c r="C7" s="222"/>
      <c r="D7" s="219"/>
      <c r="E7" s="226"/>
      <c r="F7" s="210"/>
    </row>
    <row r="8" spans="1:6" s="189" customFormat="1" ht="27.75" customHeight="1">
      <c r="A8" s="220" t="s">
        <v>140</v>
      </c>
      <c r="B8" s="221"/>
      <c r="C8" s="222"/>
      <c r="D8" s="219"/>
      <c r="E8" s="226"/>
      <c r="F8" s="210"/>
    </row>
    <row r="9" spans="1:6" s="189" customFormat="1" ht="27.75" customHeight="1">
      <c r="A9" s="220" t="s">
        <v>141</v>
      </c>
      <c r="B9" s="221"/>
      <c r="C9" s="222"/>
      <c r="D9" s="219"/>
      <c r="E9" s="226"/>
      <c r="F9" s="210"/>
    </row>
    <row r="10" spans="1:6" s="189" customFormat="1" ht="27.75" customHeight="1">
      <c r="A10" s="220" t="s">
        <v>142</v>
      </c>
      <c r="B10" s="221"/>
      <c r="C10" s="222"/>
      <c r="D10" s="219"/>
      <c r="E10" s="226"/>
      <c r="F10" s="210"/>
    </row>
    <row r="11" spans="1:6" s="189" customFormat="1" ht="27.75" customHeight="1">
      <c r="A11" s="220" t="s">
        <v>143</v>
      </c>
      <c r="B11" s="221"/>
      <c r="C11" s="222"/>
      <c r="D11" s="219"/>
      <c r="E11" s="226"/>
      <c r="F11" s="210"/>
    </row>
    <row r="12" spans="1:6" s="189" customFormat="1" ht="27.75" customHeight="1">
      <c r="A12" s="220" t="s">
        <v>144</v>
      </c>
      <c r="B12" s="221"/>
      <c r="C12" s="222"/>
      <c r="D12" s="219"/>
      <c r="E12" s="226"/>
      <c r="F12" s="210"/>
    </row>
    <row r="13" spans="1:6" s="189" customFormat="1" ht="27.75" customHeight="1">
      <c r="A13" s="220" t="s">
        <v>145</v>
      </c>
      <c r="B13" s="221"/>
      <c r="C13" s="222"/>
      <c r="D13" s="219"/>
      <c r="E13" s="226"/>
      <c r="F13" s="210"/>
    </row>
    <row r="14" spans="1:6" s="189" customFormat="1" ht="27.75" customHeight="1">
      <c r="A14" s="220" t="s">
        <v>146</v>
      </c>
      <c r="B14" s="221"/>
      <c r="C14" s="222"/>
      <c r="D14" s="219"/>
      <c r="E14" s="226"/>
      <c r="F14" s="210"/>
    </row>
    <row r="15" spans="1:6" s="189" customFormat="1" ht="27.75" customHeight="1">
      <c r="A15" s="220" t="s">
        <v>147</v>
      </c>
      <c r="B15" s="221"/>
      <c r="C15" s="222"/>
      <c r="D15" s="219"/>
      <c r="E15" s="226"/>
      <c r="F15" s="210"/>
    </row>
    <row r="16" spans="1:6" s="189" customFormat="1" ht="35.25" customHeight="1">
      <c r="A16" s="220" t="s">
        <v>148</v>
      </c>
      <c r="B16" s="221"/>
      <c r="C16" s="222"/>
      <c r="D16" s="219"/>
      <c r="E16" s="226"/>
      <c r="F16" s="210"/>
    </row>
    <row r="17" spans="1:6" s="189" customFormat="1" ht="27.75" customHeight="1">
      <c r="A17" s="220" t="s">
        <v>149</v>
      </c>
      <c r="B17" s="221"/>
      <c r="C17" s="222"/>
      <c r="D17" s="219"/>
      <c r="E17" s="226"/>
      <c r="F17" s="210"/>
    </row>
    <row r="18" spans="1:6" s="189" customFormat="1" ht="27.75" customHeight="1">
      <c r="A18" s="223" t="s">
        <v>150</v>
      </c>
      <c r="B18" s="224"/>
      <c r="C18" s="225"/>
      <c r="D18" s="219"/>
      <c r="E18" s="226"/>
      <c r="F18" s="210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workbookViewId="0" topLeftCell="A1">
      <selection activeCell="J19" sqref="J19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7.50390625" style="0" customWidth="1"/>
    <col min="4" max="4" width="12.625" style="0" customWidth="1"/>
  </cols>
  <sheetData>
    <row r="1" spans="1:4" ht="25.5">
      <c r="A1" s="58" t="s">
        <v>151</v>
      </c>
      <c r="B1" s="58"/>
      <c r="C1" s="58"/>
      <c r="D1" s="58"/>
    </row>
    <row r="2" spans="1:4" ht="15.75">
      <c r="A2" s="59"/>
      <c r="B2" s="59"/>
      <c r="C2" s="59"/>
      <c r="D2" s="194"/>
    </row>
    <row r="3" spans="1:4" ht="32.25" customHeight="1">
      <c r="A3" s="84" t="s">
        <v>152</v>
      </c>
      <c r="B3" s="175" t="s">
        <v>114</v>
      </c>
      <c r="C3" s="29" t="s">
        <v>34</v>
      </c>
      <c r="D3" s="195" t="s">
        <v>35</v>
      </c>
    </row>
    <row r="4" spans="1:4" ht="32.25" customHeight="1">
      <c r="A4" s="65" t="s">
        <v>153</v>
      </c>
      <c r="B4" s="196"/>
      <c r="C4" s="197"/>
      <c r="D4" s="198"/>
    </row>
    <row r="5" spans="1:4" ht="29.25" customHeight="1">
      <c r="A5" s="65" t="s">
        <v>154</v>
      </c>
      <c r="B5" s="196" t="s">
        <v>27</v>
      </c>
      <c r="C5" s="199">
        <f>'[10]11月'!$E4</f>
        <v>1482.1999999999998</v>
      </c>
      <c r="D5" s="200">
        <v>-48.55035183929716</v>
      </c>
    </row>
    <row r="6" spans="1:4" ht="29.25" customHeight="1">
      <c r="A6" s="68" t="s">
        <v>155</v>
      </c>
      <c r="B6" s="201" t="s">
        <v>27</v>
      </c>
      <c r="C6" s="199">
        <f>'[10]11月'!$E5</f>
        <v>1479.1</v>
      </c>
      <c r="D6" s="200">
        <v>-48.65795803906654</v>
      </c>
    </row>
    <row r="7" spans="1:4" ht="29.25" customHeight="1">
      <c r="A7" s="68" t="s">
        <v>156</v>
      </c>
      <c r="B7" s="201" t="s">
        <v>27</v>
      </c>
      <c r="C7" s="199">
        <f>'[10]11月'!$E6</f>
        <v>3.1</v>
      </c>
      <c r="D7" s="200" t="s">
        <v>42</v>
      </c>
    </row>
    <row r="8" spans="1:4" ht="29.25" customHeight="1">
      <c r="A8" s="86" t="s">
        <v>157</v>
      </c>
      <c r="B8" s="196" t="s">
        <v>158</v>
      </c>
      <c r="C8" s="199">
        <f>'[10]11月'!$E7</f>
        <v>95410.64</v>
      </c>
      <c r="D8" s="200">
        <v>-44.52726931610667</v>
      </c>
    </row>
    <row r="9" spans="1:4" ht="29.25" customHeight="1">
      <c r="A9" s="68" t="s">
        <v>159</v>
      </c>
      <c r="B9" s="201" t="s">
        <v>158</v>
      </c>
      <c r="C9" s="199">
        <f>'[10]11月'!$E8</f>
        <v>95371.24</v>
      </c>
      <c r="D9" s="200">
        <v>-44.550176882694046</v>
      </c>
    </row>
    <row r="10" spans="1:4" ht="29.25" customHeight="1">
      <c r="A10" s="68" t="s">
        <v>160</v>
      </c>
      <c r="B10" s="201" t="s">
        <v>158</v>
      </c>
      <c r="C10" s="199">
        <f>'[10]11月'!$E9</f>
        <v>39.4</v>
      </c>
      <c r="D10" s="200" t="s">
        <v>42</v>
      </c>
    </row>
    <row r="11" spans="1:4" ht="29.25" customHeight="1">
      <c r="A11" s="65" t="s">
        <v>161</v>
      </c>
      <c r="B11" s="196" t="s">
        <v>162</v>
      </c>
      <c r="C11" s="199">
        <f>'[10]11月'!$E10</f>
        <v>21944.564</v>
      </c>
      <c r="D11" s="200">
        <v>-2.038725118022583</v>
      </c>
    </row>
    <row r="12" spans="1:4" ht="29.25" customHeight="1">
      <c r="A12" s="68" t="s">
        <v>163</v>
      </c>
      <c r="B12" s="201" t="s">
        <v>162</v>
      </c>
      <c r="C12" s="199">
        <f>'[10]11月'!$E11</f>
        <v>12463.6258</v>
      </c>
      <c r="D12" s="200">
        <v>-5.181259520529764</v>
      </c>
    </row>
    <row r="13" spans="1:4" ht="29.25" customHeight="1">
      <c r="A13" s="68" t="s">
        <v>164</v>
      </c>
      <c r="B13" s="201" t="s">
        <v>162</v>
      </c>
      <c r="C13" s="199">
        <f>'[10]11月'!$E12</f>
        <v>9480.938199999999</v>
      </c>
      <c r="D13" s="200">
        <v>2.4237909255041075</v>
      </c>
    </row>
    <row r="14" spans="1:4" ht="29.25" customHeight="1">
      <c r="A14" s="86" t="s">
        <v>165</v>
      </c>
      <c r="B14" s="196" t="s">
        <v>166</v>
      </c>
      <c r="C14" s="199">
        <f>'[10]11月'!$E13</f>
        <v>1826568.5446000001</v>
      </c>
      <c r="D14" s="200">
        <v>2.890751444934935</v>
      </c>
    </row>
    <row r="15" spans="1:4" ht="29.25" customHeight="1">
      <c r="A15" s="68" t="s">
        <v>167</v>
      </c>
      <c r="B15" s="201" t="s">
        <v>166</v>
      </c>
      <c r="C15" s="199">
        <f>'[10]11月'!$E14</f>
        <v>1081598.0926</v>
      </c>
      <c r="D15" s="200">
        <v>6.9871546935061275</v>
      </c>
    </row>
    <row r="16" spans="1:4" ht="29.25" customHeight="1">
      <c r="A16" s="68" t="s">
        <v>168</v>
      </c>
      <c r="B16" s="201" t="s">
        <v>166</v>
      </c>
      <c r="C16" s="199">
        <f>'[10]11月'!$E15</f>
        <v>744970.4519999999</v>
      </c>
      <c r="D16" s="200">
        <v>-2.5277467742732256</v>
      </c>
    </row>
    <row r="17" spans="1:4" ht="29.25" customHeight="1">
      <c r="A17" s="86" t="s">
        <v>169</v>
      </c>
      <c r="B17" s="196" t="s">
        <v>162</v>
      </c>
      <c r="C17" s="199">
        <f>'[10]11月'!$E16</f>
        <v>12486.9967</v>
      </c>
      <c r="D17" s="200">
        <v>12.07248301197636</v>
      </c>
    </row>
    <row r="18" spans="1:4" ht="29.25" customHeight="1">
      <c r="A18" s="105" t="s">
        <v>170</v>
      </c>
      <c r="B18" s="202" t="s">
        <v>171</v>
      </c>
      <c r="C18" s="199">
        <f>'[10]11月'!$E17</f>
        <v>954000</v>
      </c>
      <c r="D18" s="200">
        <v>66.75071205525495</v>
      </c>
    </row>
    <row r="19" spans="1:4" ht="29.25" customHeight="1">
      <c r="A19" s="203" t="s">
        <v>172</v>
      </c>
      <c r="B19" s="204"/>
      <c r="C19" s="205"/>
      <c r="D19" s="206"/>
    </row>
    <row r="20" spans="1:4" ht="29.25" customHeight="1">
      <c r="A20" s="207" t="s">
        <v>173</v>
      </c>
      <c r="B20" s="201" t="s">
        <v>37</v>
      </c>
      <c r="C20" s="205">
        <f>'[7]表1-邮政行业发展情况表-2022'!$D$8</f>
        <v>16.3389955732</v>
      </c>
      <c r="D20" s="206">
        <f>'[7]表1-邮政行业发展情况表-2022'!$F$8</f>
        <v>10.2290851826248</v>
      </c>
    </row>
    <row r="21" spans="1:4" s="78" customFormat="1" ht="29.25" customHeight="1">
      <c r="A21" s="207" t="s">
        <v>174</v>
      </c>
      <c r="B21" s="201" t="s">
        <v>175</v>
      </c>
      <c r="C21" s="208">
        <f>'[7]表1-邮政行业发展情况表-2022'!$D$16</f>
        <v>9758.2086</v>
      </c>
      <c r="D21" s="206">
        <f>'[7]表1-邮政行业发展情况表-2022'!$F$16</f>
        <v>14.5203258846914</v>
      </c>
    </row>
    <row r="22" spans="1:4" ht="15.75">
      <c r="A22" s="209" t="s">
        <v>176</v>
      </c>
      <c r="B22" s="209"/>
      <c r="C22" s="209"/>
      <c r="D22" s="209"/>
    </row>
  </sheetData>
  <sheetProtection/>
  <mergeCells count="2">
    <mergeCell ref="A1:D1"/>
    <mergeCell ref="A22:D2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workbookViewId="0" topLeftCell="A1">
      <selection activeCell="J41" sqref="J4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7" bestFit="1" customWidth="1"/>
  </cols>
  <sheetData>
    <row r="1" spans="1:4" ht="25.5">
      <c r="A1" s="58" t="s">
        <v>44</v>
      </c>
      <c r="B1" s="58"/>
      <c r="C1" s="114"/>
      <c r="D1" s="114"/>
    </row>
    <row r="2" spans="1:2" ht="15.75">
      <c r="A2" s="59"/>
      <c r="B2" s="59"/>
    </row>
    <row r="3" spans="1:2" ht="18">
      <c r="A3" s="82"/>
      <c r="B3" s="83"/>
    </row>
    <row r="4" spans="1:4" ht="24.75" customHeight="1">
      <c r="A4" s="174" t="s">
        <v>152</v>
      </c>
      <c r="B4" s="30" t="s">
        <v>35</v>
      </c>
      <c r="C4" s="59"/>
      <c r="D4" s="59"/>
    </row>
    <row r="5" spans="1:4" s="56" customFormat="1" ht="23.25" customHeight="1">
      <c r="A5" s="187" t="s">
        <v>177</v>
      </c>
      <c r="B5" s="188">
        <f>'[8]T052922_1'!$E6</f>
        <v>13.8</v>
      </c>
      <c r="C5" s="189"/>
      <c r="D5" s="189"/>
    </row>
    <row r="6" spans="1:4" s="56" customFormat="1" ht="23.25" customHeight="1">
      <c r="A6" s="190" t="s">
        <v>178</v>
      </c>
      <c r="B6" s="188" t="str">
        <f>'[8]T052922_1'!$E7</f>
        <v>  </v>
      </c>
      <c r="C6" s="189"/>
      <c r="D6" s="189"/>
    </row>
    <row r="7" spans="1:4" s="56" customFormat="1" ht="23.25" customHeight="1">
      <c r="A7" s="190" t="s">
        <v>179</v>
      </c>
      <c r="B7" s="188">
        <f>'[8]T052922_1'!$E8</f>
        <v>-12.4</v>
      </c>
      <c r="C7" s="189"/>
      <c r="D7" s="189"/>
    </row>
    <row r="8" spans="1:4" s="56" customFormat="1" ht="23.25" customHeight="1">
      <c r="A8" s="190" t="s">
        <v>180</v>
      </c>
      <c r="B8" s="188">
        <f>'[8]T052922_1'!$E9</f>
        <v>21.5</v>
      </c>
      <c r="C8" s="189"/>
      <c r="D8" s="189"/>
    </row>
    <row r="9" spans="1:4" s="56" customFormat="1" ht="23.25" customHeight="1">
      <c r="A9" s="190" t="s">
        <v>181</v>
      </c>
      <c r="B9" s="188">
        <f>'[8]T052922_1'!$E10</f>
        <v>18.8</v>
      </c>
      <c r="C9" s="189"/>
      <c r="D9" s="189"/>
    </row>
    <row r="10" spans="1:4" s="56" customFormat="1" ht="23.25" customHeight="1">
      <c r="A10" s="190" t="s">
        <v>182</v>
      </c>
      <c r="B10" s="188" t="str">
        <f>'[8]T052922_1'!$E11</f>
        <v>  </v>
      </c>
      <c r="C10" s="189"/>
      <c r="D10" s="189"/>
    </row>
    <row r="11" spans="1:4" s="56" customFormat="1" ht="23.25" customHeight="1">
      <c r="A11" s="190" t="s">
        <v>183</v>
      </c>
      <c r="B11" s="188">
        <f>'[8]T052922_1'!$E12</f>
        <v>100.4</v>
      </c>
      <c r="C11" s="189"/>
      <c r="D11" s="189"/>
    </row>
    <row r="12" spans="1:4" s="56" customFormat="1" ht="23.25" customHeight="1">
      <c r="A12" s="190" t="s">
        <v>184</v>
      </c>
      <c r="B12" s="188">
        <f>'[8]T052922_1'!$E13</f>
        <v>11</v>
      </c>
      <c r="C12" s="189"/>
      <c r="D12" s="189"/>
    </row>
    <row r="13" spans="1:4" s="56" customFormat="1" ht="23.25" customHeight="1">
      <c r="A13" s="190" t="s">
        <v>185</v>
      </c>
      <c r="B13" s="188" t="str">
        <f>'[8]T052922_1'!$E14</f>
        <v>  </v>
      </c>
      <c r="C13" s="189"/>
      <c r="D13" s="189"/>
    </row>
    <row r="14" spans="1:4" s="56" customFormat="1" ht="23.25" customHeight="1">
      <c r="A14" s="190" t="s">
        <v>186</v>
      </c>
      <c r="B14" s="188">
        <f>'[8]T052922_1'!$E15</f>
        <v>-19.9</v>
      </c>
      <c r="C14" s="189"/>
      <c r="D14" s="189"/>
    </row>
    <row r="15" spans="1:4" s="56" customFormat="1" ht="23.25" customHeight="1">
      <c r="A15" s="190" t="s">
        <v>187</v>
      </c>
      <c r="B15" s="188">
        <f>'[8]T052922_1'!$E16</f>
        <v>25.3</v>
      </c>
      <c r="C15" s="189"/>
      <c r="D15" s="189"/>
    </row>
    <row r="16" spans="1:4" s="56" customFormat="1" ht="23.25" customHeight="1">
      <c r="A16" s="190" t="s">
        <v>188</v>
      </c>
      <c r="B16" s="188">
        <f>'[8]T052922_1'!$E17</f>
        <v>4.2</v>
      </c>
      <c r="C16" s="189"/>
      <c r="D16" s="189"/>
    </row>
    <row r="17" spans="1:4" s="56" customFormat="1" ht="23.25" customHeight="1">
      <c r="A17" s="190" t="s">
        <v>189</v>
      </c>
      <c r="B17" s="188" t="str">
        <f>'[8]T052922_1'!$E18</f>
        <v>  </v>
      </c>
      <c r="C17" s="189"/>
      <c r="D17" s="189"/>
    </row>
    <row r="18" spans="1:4" s="56" customFormat="1" ht="22.5" customHeight="1">
      <c r="A18" s="190" t="s">
        <v>190</v>
      </c>
      <c r="B18" s="188">
        <f>'[8]T052922_1'!$E19</f>
        <v>0.8</v>
      </c>
      <c r="C18" s="59"/>
      <c r="D18" s="128"/>
    </row>
    <row r="19" spans="1:5" ht="22.5" customHeight="1">
      <c r="A19" s="190" t="s">
        <v>191</v>
      </c>
      <c r="B19" s="188">
        <f>'[8]T052922_1'!$E20</f>
        <v>25</v>
      </c>
      <c r="C19" s="59"/>
      <c r="D19" s="128"/>
      <c r="E19" s="56"/>
    </row>
    <row r="20" spans="1:5" ht="22.5" customHeight="1">
      <c r="A20" s="190" t="s">
        <v>192</v>
      </c>
      <c r="B20" s="188">
        <f>'[8]T052922_2'!$E6</f>
        <v>-22.9</v>
      </c>
      <c r="C20" s="59"/>
      <c r="D20" s="128"/>
      <c r="E20" s="56"/>
    </row>
    <row r="21" spans="1:5" ht="22.5" customHeight="1">
      <c r="A21" s="190" t="s">
        <v>193</v>
      </c>
      <c r="B21" s="188">
        <f>'[8]T052922_2'!$E7</f>
        <v>11.1</v>
      </c>
      <c r="C21" s="59"/>
      <c r="D21" s="128"/>
      <c r="E21" s="56"/>
    </row>
    <row r="22" spans="1:5" ht="22.5" customHeight="1">
      <c r="A22" s="190" t="s">
        <v>194</v>
      </c>
      <c r="B22" s="188">
        <f>'[8]T052922_2'!$E8</f>
        <v>60.8</v>
      </c>
      <c r="C22" s="59"/>
      <c r="D22" s="128"/>
      <c r="E22" s="56"/>
    </row>
    <row r="23" spans="1:5" s="45" customFormat="1" ht="22.5" customHeight="1">
      <c r="A23" s="190" t="s">
        <v>195</v>
      </c>
      <c r="B23" s="188">
        <f>'[8]T052922_2'!$E11</f>
        <v>2.5</v>
      </c>
      <c r="C23" s="59"/>
      <c r="D23" s="128"/>
      <c r="E23" s="56"/>
    </row>
    <row r="24" spans="1:5" s="45" customFormat="1" ht="22.5" customHeight="1">
      <c r="A24" s="190" t="s">
        <v>196</v>
      </c>
      <c r="B24" s="188">
        <f>'[8]T052922_2'!$E12</f>
        <v>16.7</v>
      </c>
      <c r="C24" s="59"/>
      <c r="D24" s="128"/>
      <c r="E24" s="56"/>
    </row>
    <row r="25" spans="1:5" s="45" customFormat="1" ht="22.5" customHeight="1">
      <c r="A25" s="190" t="s">
        <v>197</v>
      </c>
      <c r="B25" s="188">
        <f>'[8]T052922_2'!$E13</f>
        <v>28.9</v>
      </c>
      <c r="C25" s="59"/>
      <c r="D25" s="128"/>
      <c r="E25" s="56"/>
    </row>
    <row r="26" spans="1:5" ht="22.5" customHeight="1">
      <c r="A26" s="190" t="s">
        <v>198</v>
      </c>
      <c r="B26" s="188">
        <f>'[8]T052922_2'!$E14</f>
        <v>-18.9</v>
      </c>
      <c r="C26" s="59"/>
      <c r="D26" s="128"/>
      <c r="E26" s="56"/>
    </row>
    <row r="27" spans="1:5" ht="18">
      <c r="A27" s="190" t="s">
        <v>199</v>
      </c>
      <c r="B27" s="188" t="str">
        <f>'[8]T052922_2'!$D15</f>
        <v>  </v>
      </c>
      <c r="C27" s="59"/>
      <c r="D27" s="128"/>
      <c r="E27" s="56"/>
    </row>
    <row r="28" spans="1:5" ht="18">
      <c r="A28" s="190" t="s">
        <v>200</v>
      </c>
      <c r="B28" s="188">
        <f>'[8]T052922_2'!$E16</f>
        <v>7.6</v>
      </c>
      <c r="C28" s="59"/>
      <c r="D28" s="128"/>
      <c r="E28" s="56"/>
    </row>
    <row r="29" spans="1:5" ht="18">
      <c r="A29" s="190" t="s">
        <v>201</v>
      </c>
      <c r="B29" s="188">
        <f>'[8]T052922_2'!$E17</f>
        <v>50.6</v>
      </c>
      <c r="C29" s="59"/>
      <c r="D29" s="128"/>
      <c r="E29" s="56"/>
    </row>
    <row r="30" spans="1:5" ht="18">
      <c r="A30" s="190" t="s">
        <v>202</v>
      </c>
      <c r="B30" s="188">
        <f>'[8]T052922_2'!$E18</f>
        <v>-1.2</v>
      </c>
      <c r="C30" s="59"/>
      <c r="D30" s="128"/>
      <c r="E30" s="56"/>
    </row>
    <row r="31" spans="1:5" ht="18">
      <c r="A31" s="191" t="s">
        <v>203</v>
      </c>
      <c r="B31" s="188">
        <f>'[8]T052922_2'!$E19</f>
        <v>30.4</v>
      </c>
      <c r="C31" s="59"/>
      <c r="D31" s="128"/>
      <c r="E31" s="56"/>
    </row>
    <row r="32" spans="1:4" ht="18">
      <c r="A32" s="191" t="s">
        <v>204</v>
      </c>
      <c r="B32" s="59"/>
      <c r="C32" s="59"/>
      <c r="D32" s="128"/>
    </row>
    <row r="33" spans="1:4" ht="18">
      <c r="A33" s="191" t="s">
        <v>205</v>
      </c>
      <c r="B33" s="192">
        <v>-47.5336322869955</v>
      </c>
      <c r="C33" s="59"/>
      <c r="D33" s="128"/>
    </row>
    <row r="34" spans="1:4" ht="18">
      <c r="A34" s="191" t="s">
        <v>206</v>
      </c>
      <c r="B34" s="192">
        <v>-35.6892982488754</v>
      </c>
      <c r="C34" s="59"/>
      <c r="D34" s="128"/>
    </row>
    <row r="35" spans="1:4" ht="18">
      <c r="A35" s="191" t="s">
        <v>207</v>
      </c>
      <c r="B35" s="192">
        <v>-6.5891472868217</v>
      </c>
      <c r="C35" s="59"/>
      <c r="D35" s="128"/>
    </row>
    <row r="36" spans="1:4" ht="18">
      <c r="A36" s="191" t="s">
        <v>208</v>
      </c>
      <c r="B36" s="192">
        <v>6.13304231018354</v>
      </c>
      <c r="C36" s="59"/>
      <c r="D36" s="128"/>
    </row>
    <row r="37" spans="1:4" ht="18">
      <c r="A37" s="191" t="s">
        <v>209</v>
      </c>
      <c r="B37" s="192">
        <v>-13.5957066189624</v>
      </c>
      <c r="C37" s="59"/>
      <c r="D37" s="128"/>
    </row>
    <row r="38" spans="1:4" ht="18">
      <c r="A38" s="193" t="s">
        <v>210</v>
      </c>
      <c r="B38" s="192">
        <v>4.18386389134848</v>
      </c>
      <c r="C38" s="59"/>
      <c r="D38" s="128"/>
    </row>
    <row r="39" spans="3:4" ht="15.75">
      <c r="C39" s="59"/>
      <c r="D39" s="128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xjkp</cp:lastModifiedBy>
  <cp:lastPrinted>2020-05-03T11:05:52Z</cp:lastPrinted>
  <dcterms:created xsi:type="dcterms:W3CDTF">2003-01-20T18:46:14Z</dcterms:created>
  <dcterms:modified xsi:type="dcterms:W3CDTF">2022-12-28T14:52:19Z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E841301E592044249BCC76E06BC9592A</vt:lpwstr>
  </property>
  <property fmtid="{D5CDD505-2E9C-101B-9397-08002B2CF9AE}" pid="4" name="퀀_generated_2.-2147483648">
    <vt:i4>2052</vt:i4>
  </property>
</Properties>
</file>