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03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<sst xmlns="http://schemas.openxmlformats.org/spreadsheetml/2006/main" count="73" uniqueCount="62">
  <si>
    <t>职工基本医疗保险基金收支表</t>
  </si>
  <si>
    <t>单位：</t>
  </si>
  <si>
    <t>岳阳市君山区医疗保障事务中心</t>
  </si>
  <si>
    <t>会计期间：2024年12月</t>
  </si>
  <si>
    <t>单位：元</t>
  </si>
  <si>
    <t>项目</t>
  </si>
  <si>
    <t>合  计</t>
  </si>
  <si>
    <t>统账结合</t>
  </si>
  <si>
    <t>小计&amp;#10;</t>
  </si>
  <si>
    <t>基本医疗保&amp;#10;险统筹基金</t>
  </si>
  <si>
    <t>医疗保险个&amp;#10;人账户基金</t>
  </si>
  <si>
    <t>1</t>
  </si>
  <si>
    <t>一、基本医疗保险费收入</t>
  </si>
  <si>
    <t>一、基本医疗保险待遇支出</t>
  </si>
  <si>
    <t>2</t>
  </si>
  <si>
    <t xml:space="preserve">  （一）单位缴纳</t>
  </si>
  <si>
    <t xml:space="preserve"> （一）在职职工医疗保险待遇支出</t>
  </si>
  <si>
    <t>3</t>
  </si>
  <si>
    <t>其中：生育保险收入</t>
  </si>
  <si>
    <t>其中：（1）住院支出</t>
  </si>
  <si>
    <t>4</t>
  </si>
  <si>
    <t xml:space="preserve">  （二）个人缴纳</t>
  </si>
  <si>
    <t xml:space="preserve">      （2）门诊大病</t>
  </si>
  <si>
    <t>5</t>
  </si>
  <si>
    <t>二、利息收入</t>
  </si>
  <si>
    <t xml:space="preserve">      （3）门诊统筹</t>
  </si>
  <si>
    <t>6</t>
  </si>
  <si>
    <t xml:space="preserve">    （一）定期利息</t>
  </si>
  <si>
    <t xml:space="preserve">      （4）普通门诊支出</t>
  </si>
  <si>
    <t>7</t>
  </si>
  <si>
    <t xml:space="preserve">    （二）活期利息</t>
  </si>
  <si>
    <t xml:space="preserve">      （5）定点药店医药费支出</t>
  </si>
  <si>
    <t>8</t>
  </si>
  <si>
    <t>三、财政补贴收入</t>
  </si>
  <si>
    <t xml:space="preserve">      （6）生育医疗费支出</t>
  </si>
  <si>
    <t>9</t>
  </si>
  <si>
    <t xml:space="preserve">      （7）生育津贴支出</t>
  </si>
  <si>
    <t xml:space="preserve">      （8）其他</t>
  </si>
  <si>
    <t>四、其他收入</t>
  </si>
  <si>
    <t xml:space="preserve">  (二)退休人员医疗保险待遇支出</t>
  </si>
  <si>
    <t xml:space="preserve">         其中：滞纳金</t>
  </si>
  <si>
    <t xml:space="preserve">      （1）住院支出</t>
  </si>
  <si>
    <t>五、待转保险费收入</t>
  </si>
  <si>
    <t>六、待转利息收入</t>
  </si>
  <si>
    <t xml:space="preserve">      （5）定点药店医药费</t>
  </si>
  <si>
    <t xml:space="preserve">      （6）其他</t>
  </si>
  <si>
    <t>二、其他支出</t>
  </si>
  <si>
    <t>其中：划转长期护理保险支出</t>
  </si>
  <si>
    <t>七、转移收入</t>
  </si>
  <si>
    <t>三、转移支出</t>
  </si>
  <si>
    <t>小      计</t>
  </si>
  <si>
    <t>八、上级补助收入</t>
  </si>
  <si>
    <t>四、补助下级支出</t>
  </si>
  <si>
    <t>九、下级上解收入</t>
  </si>
  <si>
    <t>五、上解上级支出</t>
  </si>
  <si>
    <t>本年收入合计</t>
  </si>
  <si>
    <t>本年支出合计</t>
  </si>
  <si>
    <t>本年收支结余</t>
  </si>
  <si>
    <t>十、上年结余</t>
  </si>
  <si>
    <t>六、滚存结余</t>
  </si>
  <si>
    <t xml:space="preserve">    其中：待转基金</t>
  </si>
  <si>
    <t>总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</si>
</sst>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23"/>
      <color rgb="FF000000"/>
      <name val="宋体"/>
      <charset val="134"/>
    </font>
    <font>
      <sz val="23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indexed="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>
      <alignment vertical="top"/>
    </xf>
    <xf numFmtId="44" fontId="6" fillId="0" borderId="0">
      <alignment vertical="top"/>
    </xf>
    <xf numFmtId="9" fontId="6" fillId="0" borderId="0">
      <alignment vertical="top"/>
    </xf>
    <xf numFmtId="41" fontId="6" fillId="0" borderId="0">
      <alignment vertical="top"/>
    </xf>
    <xf numFmtId="42" fontId="6" fillId="0" borderId="0">
      <alignment vertical="top"/>
    </xf>
    <xf numFmtId="0" fontId="7" fillId="0" borderId="0">
      <alignment vertical="top"/>
    </xf>
    <xf numFmtId="0" fontId="8" fillId="0" borderId="0">
      <alignment vertical="top"/>
    </xf>
    <xf numFmtId="0" fontId="6" fillId="5" borderId="3">
      <alignment vertical="top"/>
    </xf>
    <xf numFmtId="0" fontId="9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4">
      <alignment vertical="top"/>
    </xf>
    <xf numFmtId="0" fontId="13" fillId="0" borderId="4">
      <alignment vertical="top"/>
    </xf>
    <xf numFmtId="0" fontId="14" fillId="0" borderId="5">
      <alignment vertical="top"/>
    </xf>
    <xf numFmtId="0" fontId="14" fillId="0" borderId="0">
      <alignment vertical="top"/>
    </xf>
    <xf numFmtId="0" fontId="15" fillId="6" borderId="6">
      <alignment vertical="top"/>
    </xf>
    <xf numFmtId="0" fontId="16" fillId="7" borderId="7">
      <alignment vertical="top"/>
    </xf>
    <xf numFmtId="0" fontId="17" fillId="7" borderId="6">
      <alignment vertical="top"/>
    </xf>
    <xf numFmtId="0" fontId="18" fillId="8" borderId="8">
      <alignment vertical="top"/>
    </xf>
    <xf numFmtId="0" fontId="19" fillId="0" borderId="9">
      <alignment vertical="top"/>
    </xf>
    <xf numFmtId="0" fontId="20" fillId="0" borderId="1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4" fillId="12" borderId="0">
      <alignment vertical="top"/>
    </xf>
    <xf numFmtId="0" fontId="0" fillId="13" borderId="0">
      <alignment vertical="top"/>
    </xf>
    <xf numFmtId="0" fontId="0" fillId="14" borderId="0">
      <alignment vertical="top"/>
    </xf>
    <xf numFmtId="0" fontId="24" fillId="15" borderId="0">
      <alignment vertical="top"/>
    </xf>
    <xf numFmtId="0" fontId="24" fillId="16" borderId="0">
      <alignment vertical="top"/>
    </xf>
    <xf numFmtId="0" fontId="0" fillId="17" borderId="0">
      <alignment vertical="top"/>
    </xf>
    <xf numFmtId="0" fontId="0" fillId="18" borderId="0">
      <alignment vertical="top"/>
    </xf>
    <xf numFmtId="0" fontId="24" fillId="19" borderId="0">
      <alignment vertical="top"/>
    </xf>
    <xf numFmtId="0" fontId="24" fillId="20" borderId="0">
      <alignment vertical="top"/>
    </xf>
    <xf numFmtId="0" fontId="0" fillId="21" borderId="0">
      <alignment vertical="top"/>
    </xf>
    <xf numFmtId="0" fontId="0" fillId="22" borderId="0">
      <alignment vertical="top"/>
    </xf>
    <xf numFmtId="0" fontId="24" fillId="23" borderId="0">
      <alignment vertical="top"/>
    </xf>
    <xf numFmtId="0" fontId="24" fillId="24" borderId="0">
      <alignment vertical="top"/>
    </xf>
    <xf numFmtId="0" fontId="0" fillId="25" borderId="0">
      <alignment vertical="top"/>
    </xf>
    <xf numFmtId="0" fontId="0" fillId="26" borderId="0">
      <alignment vertical="top"/>
    </xf>
    <xf numFmtId="0" fontId="24" fillId="27" borderId="0">
      <alignment vertical="top"/>
    </xf>
    <xf numFmtId="0" fontId="24" fillId="28" borderId="0">
      <alignment vertical="top"/>
    </xf>
    <xf numFmtId="0" fontId="0" fillId="29" borderId="0">
      <alignment vertical="top"/>
    </xf>
    <xf numFmtId="0" fontId="0" fillId="30" borderId="0">
      <alignment vertical="top"/>
    </xf>
    <xf numFmtId="0" fontId="24" fillId="31" borderId="0">
      <alignment vertical="top"/>
    </xf>
    <xf numFmtId="0" fontId="24" fillId="32" borderId="0">
      <alignment vertical="top"/>
    </xf>
    <xf numFmtId="0" fontId="0" fillId="33" borderId="0">
      <alignment vertical="top"/>
    </xf>
    <xf numFmtId="0" fontId="0" fillId="34" borderId="0">
      <alignment vertical="top"/>
    </xf>
    <xf numFmtId="0" fontId="24" fillId="35" borderId="0">
      <alignment vertical="top"/>
    </xf>
  </cellStyleXfs>
  <cellXfs count="27">
    <xf numFmtId="0" fontId="0" fillId="0" borderId="0" xfId="0" applyFont="1">
      <alignment vertical="center"/>
    </xf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176" fontId="4" fillId="4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 wrapText="1"/>
    </xf>
    <xf numFmtId="176" fontId="4" fillId="3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/>
    <xf numFmtId="49" fontId="1" fillId="3" borderId="2" xfId="0" applyNumberFormat="1" applyFont="1" applyFill="1" applyBorder="1" applyAlignment="1"/>
    <xf numFmtId="0" fontId="5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2" fontId="4" fillId="4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L32" sqref="L32"/>
    </sheetView>
  </sheetViews>
  <sheetFormatPr defaultColWidth="8" defaultRowHeight="13.5" customHeight="1"/>
  <cols>
    <col min="1" max="1" width="6.28333333333333" style="2" customWidth="1"/>
    <col min="2" max="2" width="22.1416666666667" style="2" customWidth="1"/>
    <col min="3" max="6" width="18.1416666666667" style="2" customWidth="1"/>
    <col min="7" max="7" width="6.56666666666667" style="2" customWidth="1"/>
    <col min="8" max="8" width="32.4333333333333" style="2" customWidth="1"/>
    <col min="9" max="10" width="18.1416666666667" style="2" customWidth="1"/>
    <col min="11" max="11" width="18.4333333333333" style="2" customWidth="1"/>
    <col min="12" max="12" width="18.1416666666667" style="2" customWidth="1"/>
  </cols>
  <sheetData>
    <row r="1" s="1" customFormat="1" ht="48.75" customHeight="1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4"/>
      <c r="K1" s="3"/>
      <c r="L1" s="3"/>
    </row>
    <row r="2" s="1" customFormat="1" ht="0.75" customHeight="1" spans="1:12">
      <c r="A2" s="5"/>
      <c r="B2" s="5"/>
      <c r="C2" s="5"/>
      <c r="D2" s="6"/>
      <c r="E2" s="5"/>
      <c r="F2" s="5"/>
      <c r="G2" s="7"/>
      <c r="H2" s="5"/>
      <c r="I2" s="5"/>
      <c r="J2" s="6"/>
      <c r="K2" s="5"/>
      <c r="L2" s="5"/>
    </row>
    <row r="3" s="1" customFormat="1" ht="18.75" customHeight="1" spans="1:12">
      <c r="A3" s="5"/>
      <c r="B3" s="5"/>
      <c r="C3" s="5"/>
      <c r="D3" s="6"/>
      <c r="E3" s="5"/>
      <c r="F3" s="5"/>
      <c r="G3" s="7"/>
      <c r="H3" s="5"/>
      <c r="I3" s="5"/>
      <c r="J3" s="6"/>
      <c r="K3" s="5"/>
      <c r="L3" s="5"/>
    </row>
    <row r="4" s="1" customFormat="1" ht="18.75" customHeight="1" spans="1:12">
      <c r="A4" s="8" t="s">
        <v>1</v>
      </c>
      <c r="B4" s="9" t="s">
        <v>2</v>
      </c>
      <c r="C4" s="8"/>
      <c r="D4" s="10"/>
      <c r="E4" s="8"/>
      <c r="F4" s="11" t="s">
        <v>3</v>
      </c>
      <c r="G4" s="9"/>
      <c r="H4" s="8"/>
      <c r="I4" s="11"/>
      <c r="J4" s="10"/>
      <c r="K4" s="11"/>
      <c r="L4" s="8" t="s">
        <v>4</v>
      </c>
    </row>
    <row r="5" s="1" customFormat="1" ht="18.75" customHeight="1" spans="1:12">
      <c r="A5" s="12" t="s">
        <v>5</v>
      </c>
      <c r="B5" s="12"/>
      <c r="C5" s="12" t="s">
        <v>6</v>
      </c>
      <c r="D5" s="12" t="s">
        <v>7</v>
      </c>
      <c r="E5" s="12"/>
      <c r="F5" s="12"/>
      <c r="G5" s="12" t="s">
        <v>5</v>
      </c>
      <c r="H5" s="12"/>
      <c r="I5" s="12" t="s">
        <v>6</v>
      </c>
      <c r="J5" s="12" t="s">
        <v>7</v>
      </c>
      <c r="K5" s="12"/>
      <c r="L5" s="12"/>
    </row>
    <row r="6" s="1" customFormat="1" ht="29.25" customHeight="1" spans="1:12">
      <c r="A6" s="12"/>
      <c r="B6" s="12"/>
      <c r="C6" s="12"/>
      <c r="D6" s="13" t="s">
        <v>8</v>
      </c>
      <c r="E6" s="13" t="s">
        <v>9</v>
      </c>
      <c r="F6" s="13" t="s">
        <v>10</v>
      </c>
      <c r="G6" s="12"/>
      <c r="H6" s="12"/>
      <c r="I6" s="12"/>
      <c r="J6" s="13" t="s">
        <v>8</v>
      </c>
      <c r="K6" s="13" t="s">
        <v>9</v>
      </c>
      <c r="L6" s="13" t="s">
        <v>10</v>
      </c>
    </row>
    <row r="7" s="1" customFormat="1" ht="18.75" customHeight="1" spans="1:12">
      <c r="A7" s="12" t="s">
        <v>11</v>
      </c>
      <c r="B7" s="14" t="s">
        <v>12</v>
      </c>
      <c r="C7" s="15">
        <f t="shared" ref="C7:C14" si="0">E7+F7</f>
        <v>59635963.1</v>
      </c>
      <c r="D7" s="15"/>
      <c r="E7" s="15">
        <f>E8+E10</f>
        <v>42054823.2</v>
      </c>
      <c r="F7" s="15">
        <f>F10+F8</f>
        <v>17581139.9</v>
      </c>
      <c r="G7" s="12">
        <v>30</v>
      </c>
      <c r="H7" s="14" t="s">
        <v>13</v>
      </c>
      <c r="I7" s="15">
        <f t="shared" ref="I7:I29" si="1">K7+L7</f>
        <v>81040976.47</v>
      </c>
      <c r="J7" s="15"/>
      <c r="K7" s="15">
        <f>K8+K17</f>
        <v>37061685.94</v>
      </c>
      <c r="L7" s="15">
        <f>L8+L17</f>
        <v>43979290.53</v>
      </c>
    </row>
    <row r="8" s="1" customFormat="1" ht="18.75" customHeight="1" spans="1:12">
      <c r="A8" s="12" t="s">
        <v>14</v>
      </c>
      <c r="B8" s="14" t="s">
        <v>15</v>
      </c>
      <c r="C8" s="15">
        <f t="shared" si="0"/>
        <v>48914120.68</v>
      </c>
      <c r="D8" s="15"/>
      <c r="E8" s="16">
        <v>42054823.2</v>
      </c>
      <c r="F8" s="16">
        <v>6859297.48</v>
      </c>
      <c r="G8" s="12">
        <v>31</v>
      </c>
      <c r="H8" s="14" t="s">
        <v>16</v>
      </c>
      <c r="I8" s="15">
        <f t="shared" si="1"/>
        <v>50080365.28</v>
      </c>
      <c r="J8" s="15"/>
      <c r="K8" s="15">
        <f>SUM(K9:K16)</f>
        <v>23325045.64</v>
      </c>
      <c r="L8" s="15">
        <f>SUM(L9:L16)</f>
        <v>26755319.64</v>
      </c>
    </row>
    <row r="9" s="1" customFormat="1" ht="18.75" customHeight="1" spans="1:12">
      <c r="A9" s="12" t="s">
        <v>17</v>
      </c>
      <c r="B9" s="14" t="s">
        <v>18</v>
      </c>
      <c r="C9" s="15">
        <f t="shared" si="0"/>
        <v>0</v>
      </c>
      <c r="D9" s="15"/>
      <c r="E9" s="16"/>
      <c r="F9" s="16"/>
      <c r="G9" s="12">
        <v>32</v>
      </c>
      <c r="H9" s="14" t="s">
        <v>19</v>
      </c>
      <c r="I9" s="15">
        <f t="shared" si="1"/>
        <v>20123530.93</v>
      </c>
      <c r="J9" s="15"/>
      <c r="K9" s="16">
        <v>17904280.77</v>
      </c>
      <c r="L9" s="16">
        <v>2219250.16</v>
      </c>
    </row>
    <row r="10" s="1" customFormat="1" ht="18.75" customHeight="1" spans="1:12">
      <c r="A10" s="12" t="s">
        <v>20</v>
      </c>
      <c r="B10" s="14" t="s">
        <v>21</v>
      </c>
      <c r="C10" s="15">
        <f t="shared" si="0"/>
        <v>10721842.42</v>
      </c>
      <c r="D10" s="15"/>
      <c r="E10" s="16"/>
      <c r="F10" s="16">
        <v>10721842.42</v>
      </c>
      <c r="G10" s="12">
        <v>33</v>
      </c>
      <c r="H10" s="14" t="s">
        <v>22</v>
      </c>
      <c r="I10" s="15">
        <f t="shared" si="1"/>
        <v>2405794</v>
      </c>
      <c r="J10" s="15"/>
      <c r="K10" s="16">
        <v>2405794</v>
      </c>
      <c r="L10" s="24"/>
    </row>
    <row r="11" s="1" customFormat="1" ht="18.75" customHeight="1" spans="1:12">
      <c r="A11" s="12" t="s">
        <v>23</v>
      </c>
      <c r="B11" s="14" t="s">
        <v>24</v>
      </c>
      <c r="C11" s="15">
        <f t="shared" si="0"/>
        <v>1304858.81</v>
      </c>
      <c r="D11" s="15"/>
      <c r="E11" s="17">
        <f>E12+E13</f>
        <v>779130.54</v>
      </c>
      <c r="F11" s="17">
        <f>F12+F13</f>
        <v>525728.27</v>
      </c>
      <c r="G11" s="12">
        <v>34</v>
      </c>
      <c r="H11" s="14" t="s">
        <v>25</v>
      </c>
      <c r="I11" s="15">
        <f t="shared" si="1"/>
        <v>1397714.29</v>
      </c>
      <c r="J11" s="15"/>
      <c r="K11" s="16">
        <v>1397714.29</v>
      </c>
      <c r="L11" s="24"/>
    </row>
    <row r="12" s="1" customFormat="1" ht="18.75" customHeight="1" spans="1:12">
      <c r="A12" s="12" t="s">
        <v>26</v>
      </c>
      <c r="B12" s="14" t="s">
        <v>27</v>
      </c>
      <c r="C12" s="15">
        <f t="shared" si="0"/>
        <v>0</v>
      </c>
      <c r="D12" s="15"/>
      <c r="E12" s="16">
        <v>0</v>
      </c>
      <c r="F12" s="16">
        <v>0</v>
      </c>
      <c r="G12" s="12">
        <v>35</v>
      </c>
      <c r="H12" s="14" t="s">
        <v>28</v>
      </c>
      <c r="I12" s="15">
        <f t="shared" si="1"/>
        <v>8490226.36</v>
      </c>
      <c r="J12" s="15"/>
      <c r="K12" s="24"/>
      <c r="L12" s="16">
        <v>8490226.36</v>
      </c>
    </row>
    <row r="13" s="1" customFormat="1" ht="18.75" customHeight="1" spans="1:12">
      <c r="A13" s="12" t="s">
        <v>29</v>
      </c>
      <c r="B13" s="14" t="s">
        <v>30</v>
      </c>
      <c r="C13" s="15">
        <f t="shared" si="0"/>
        <v>1304858.81</v>
      </c>
      <c r="D13" s="15"/>
      <c r="E13" s="16">
        <v>779130.54</v>
      </c>
      <c r="F13" s="16">
        <v>525728.27</v>
      </c>
      <c r="G13" s="12">
        <v>36</v>
      </c>
      <c r="H13" s="14" t="s">
        <v>31</v>
      </c>
      <c r="I13" s="15">
        <f t="shared" si="1"/>
        <v>16045843.12</v>
      </c>
      <c r="J13" s="15"/>
      <c r="K13" s="16"/>
      <c r="L13" s="16">
        <v>16045843.12</v>
      </c>
    </row>
    <row r="14" s="1" customFormat="1" ht="18.75" customHeight="1" spans="1:12">
      <c r="A14" s="12" t="s">
        <v>32</v>
      </c>
      <c r="B14" s="18" t="s">
        <v>33</v>
      </c>
      <c r="C14" s="15">
        <f t="shared" si="0"/>
        <v>76507.04</v>
      </c>
      <c r="D14" s="15"/>
      <c r="E14" s="16">
        <v>76507.04</v>
      </c>
      <c r="F14" s="16"/>
      <c r="G14" s="12">
        <v>37</v>
      </c>
      <c r="H14" s="14" t="s">
        <v>34</v>
      </c>
      <c r="I14" s="15">
        <f t="shared" si="1"/>
        <v>390684.54</v>
      </c>
      <c r="J14" s="15"/>
      <c r="K14" s="16">
        <v>390684.54</v>
      </c>
      <c r="L14" s="16"/>
    </row>
    <row r="15" s="1" customFormat="1" ht="18.75" customHeight="1" spans="1:12">
      <c r="A15" s="12" t="s">
        <v>35</v>
      </c>
      <c r="B15" s="18"/>
      <c r="C15" s="19"/>
      <c r="D15" s="19"/>
      <c r="E15" s="20"/>
      <c r="F15" s="20"/>
      <c r="G15" s="12">
        <v>38</v>
      </c>
      <c r="H15" s="14" t="s">
        <v>36</v>
      </c>
      <c r="I15" s="15">
        <f t="shared" si="1"/>
        <v>1226572.04</v>
      </c>
      <c r="J15" s="15"/>
      <c r="K15" s="16">
        <v>1226572.04</v>
      </c>
      <c r="L15" s="24"/>
    </row>
    <row r="16" s="1" customFormat="1" ht="18.75" customHeight="1" spans="1:12">
      <c r="A16" s="12">
        <v>10</v>
      </c>
      <c r="B16" s="18"/>
      <c r="C16" s="19"/>
      <c r="D16" s="19"/>
      <c r="E16" s="20"/>
      <c r="F16" s="20"/>
      <c r="G16" s="12">
        <v>39</v>
      </c>
      <c r="H16" s="14" t="s">
        <v>37</v>
      </c>
      <c r="I16" s="15">
        <f t="shared" si="1"/>
        <v>0</v>
      </c>
      <c r="J16" s="15"/>
      <c r="K16" s="16"/>
      <c r="L16" s="16"/>
    </row>
    <row r="17" s="1" customFormat="1" ht="18.75" customHeight="1" spans="1:12">
      <c r="A17" s="12">
        <v>11</v>
      </c>
      <c r="B17" s="14" t="s">
        <v>38</v>
      </c>
      <c r="C17" s="15">
        <f>E17+F17</f>
        <v>9357.02</v>
      </c>
      <c r="D17" s="15"/>
      <c r="E17" s="16">
        <v>9357.02</v>
      </c>
      <c r="F17" s="16">
        <v>0</v>
      </c>
      <c r="G17" s="12">
        <v>40</v>
      </c>
      <c r="H17" s="14" t="s">
        <v>39</v>
      </c>
      <c r="I17" s="15">
        <f t="shared" si="1"/>
        <v>30960611.19</v>
      </c>
      <c r="J17" s="15"/>
      <c r="K17" s="17">
        <f>SUM(K18:K23)</f>
        <v>13736640.3</v>
      </c>
      <c r="L17" s="17">
        <f>SUM(L18:L23)</f>
        <v>17223970.89</v>
      </c>
    </row>
    <row r="18" s="1" customFormat="1" ht="18.75" customHeight="1" spans="1:12">
      <c r="A18" s="12">
        <v>12</v>
      </c>
      <c r="B18" s="14" t="s">
        <v>40</v>
      </c>
      <c r="C18" s="15">
        <f>E18+F18</f>
        <v>0</v>
      </c>
      <c r="D18" s="15"/>
      <c r="E18" s="16"/>
      <c r="F18" s="16"/>
      <c r="G18" s="12">
        <v>41</v>
      </c>
      <c r="H18" s="14" t="s">
        <v>41</v>
      </c>
      <c r="I18" s="15">
        <f t="shared" si="1"/>
        <v>12052986.55</v>
      </c>
      <c r="J18" s="15"/>
      <c r="K18" s="16">
        <v>10495175.44</v>
      </c>
      <c r="L18" s="16">
        <v>1557811.11</v>
      </c>
    </row>
    <row r="19" s="1" customFormat="1" ht="18.75" customHeight="1" spans="1:12">
      <c r="A19" s="12">
        <v>13</v>
      </c>
      <c r="B19" s="14" t="s">
        <v>42</v>
      </c>
      <c r="C19" s="15">
        <f>E19+F19</f>
        <v>0</v>
      </c>
      <c r="D19" s="15"/>
      <c r="E19" s="16"/>
      <c r="F19" s="16"/>
      <c r="G19" s="12">
        <v>42</v>
      </c>
      <c r="H19" s="14" t="s">
        <v>22</v>
      </c>
      <c r="I19" s="15">
        <f t="shared" si="1"/>
        <v>3241382.34</v>
      </c>
      <c r="J19" s="15"/>
      <c r="K19" s="16">
        <v>3241382.34</v>
      </c>
      <c r="L19" s="24"/>
    </row>
    <row r="20" s="1" customFormat="1" ht="18.75" customHeight="1" spans="1:12">
      <c r="A20" s="12">
        <v>14</v>
      </c>
      <c r="B20" s="14" t="s">
        <v>43</v>
      </c>
      <c r="C20" s="15">
        <f>E20+F20</f>
        <v>0</v>
      </c>
      <c r="D20" s="15"/>
      <c r="E20" s="16"/>
      <c r="F20" s="16"/>
      <c r="G20" s="12">
        <v>43</v>
      </c>
      <c r="H20" s="14" t="s">
        <v>25</v>
      </c>
      <c r="I20" s="15">
        <f t="shared" si="1"/>
        <v>82.52</v>
      </c>
      <c r="J20" s="15"/>
      <c r="K20" s="16">
        <v>82.52</v>
      </c>
      <c r="L20" s="24"/>
    </row>
    <row r="21" s="1" customFormat="1" ht="18.75" customHeight="1" spans="1:12">
      <c r="A21" s="12">
        <v>15</v>
      </c>
      <c r="B21" s="21"/>
      <c r="C21" s="21"/>
      <c r="D21" s="21"/>
      <c r="E21" s="22"/>
      <c r="F21" s="22"/>
      <c r="G21" s="12">
        <v>44</v>
      </c>
      <c r="H21" s="14" t="s">
        <v>28</v>
      </c>
      <c r="I21" s="15">
        <f t="shared" si="1"/>
        <v>1340567.07</v>
      </c>
      <c r="J21" s="15"/>
      <c r="K21" s="24"/>
      <c r="L21" s="16">
        <v>1340567.07</v>
      </c>
    </row>
    <row r="22" s="1" customFormat="1" ht="18.75" customHeight="1" spans="1:12">
      <c r="A22" s="12">
        <v>16</v>
      </c>
      <c r="B22" s="21"/>
      <c r="C22" s="21"/>
      <c r="D22" s="21"/>
      <c r="E22" s="22"/>
      <c r="F22" s="22"/>
      <c r="G22" s="12">
        <v>45</v>
      </c>
      <c r="H22" s="14" t="s">
        <v>44</v>
      </c>
      <c r="I22" s="15">
        <f t="shared" si="1"/>
        <v>14325592.71</v>
      </c>
      <c r="J22" s="15"/>
      <c r="K22" s="24"/>
      <c r="L22" s="16">
        <v>14325592.71</v>
      </c>
    </row>
    <row r="23" s="1" customFormat="1" ht="18.75" customHeight="1" spans="1:12">
      <c r="A23" s="12">
        <v>17</v>
      </c>
      <c r="B23" s="21"/>
      <c r="C23" s="21"/>
      <c r="D23" s="21"/>
      <c r="E23" s="22"/>
      <c r="F23" s="22"/>
      <c r="G23" s="12">
        <v>46</v>
      </c>
      <c r="H23" s="14" t="s">
        <v>45</v>
      </c>
      <c r="I23" s="15">
        <f t="shared" si="1"/>
        <v>0</v>
      </c>
      <c r="J23" s="15"/>
      <c r="K23" s="16"/>
      <c r="L23" s="16"/>
    </row>
    <row r="24" s="1" customFormat="1" ht="18.75" customHeight="1" spans="1:12">
      <c r="A24" s="12">
        <v>18</v>
      </c>
      <c r="B24" s="21"/>
      <c r="C24" s="21"/>
      <c r="D24" s="21"/>
      <c r="E24" s="22"/>
      <c r="F24" s="22"/>
      <c r="G24" s="12">
        <v>47</v>
      </c>
      <c r="H24" s="14" t="s">
        <v>46</v>
      </c>
      <c r="I24" s="15">
        <f t="shared" si="1"/>
        <v>123880</v>
      </c>
      <c r="J24" s="15"/>
      <c r="K24" s="16">
        <v>0</v>
      </c>
      <c r="L24" s="16">
        <v>123880</v>
      </c>
    </row>
    <row r="25" s="1" customFormat="1" ht="18.75" customHeight="1" spans="1:12">
      <c r="A25" s="12">
        <v>19</v>
      </c>
      <c r="B25" s="21"/>
      <c r="C25" s="21"/>
      <c r="D25" s="21"/>
      <c r="E25" s="22"/>
      <c r="F25" s="22"/>
      <c r="G25" s="12">
        <v>48</v>
      </c>
      <c r="H25" s="14" t="s">
        <v>47</v>
      </c>
      <c r="I25" s="15">
        <f t="shared" si="1"/>
        <v>0</v>
      </c>
      <c r="J25" s="15"/>
      <c r="K25" s="16"/>
      <c r="L25" s="16"/>
    </row>
    <row r="26" s="1" customFormat="1" ht="18.75" customHeight="1" spans="1:12">
      <c r="A26" s="12">
        <v>20</v>
      </c>
      <c r="B26" s="14" t="s">
        <v>48</v>
      </c>
      <c r="C26" s="15">
        <f>E26+F26</f>
        <v>136256.03</v>
      </c>
      <c r="D26" s="15"/>
      <c r="E26" s="20"/>
      <c r="F26" s="16">
        <v>136256.03</v>
      </c>
      <c r="G26" s="12">
        <v>49</v>
      </c>
      <c r="H26" s="14" t="s">
        <v>49</v>
      </c>
      <c r="I26" s="15">
        <f t="shared" si="1"/>
        <v>183685.17</v>
      </c>
      <c r="J26" s="15"/>
      <c r="K26" s="24"/>
      <c r="L26" s="16">
        <v>183685.17</v>
      </c>
    </row>
    <row r="27" s="1" customFormat="1" ht="18.75" customHeight="1" spans="1:12">
      <c r="A27" s="12">
        <v>21</v>
      </c>
      <c r="B27" s="23" t="s">
        <v>50</v>
      </c>
      <c r="C27" s="15">
        <f>E27+F27</f>
        <v>61162942</v>
      </c>
      <c r="D27" s="15"/>
      <c r="E27" s="17">
        <f>E7+E11+E14+E17+E19+E20+E26</f>
        <v>42919817.8</v>
      </c>
      <c r="F27" s="17">
        <f>F7+F11+F14+F17+F19+F20+F26</f>
        <v>18243124.2</v>
      </c>
      <c r="G27" s="12">
        <v>50</v>
      </c>
      <c r="H27" s="23" t="s">
        <v>50</v>
      </c>
      <c r="I27" s="15">
        <f t="shared" si="1"/>
        <v>81348541.64</v>
      </c>
      <c r="J27" s="15"/>
      <c r="K27" s="17">
        <f>SUM(K7,K24,K26)</f>
        <v>37061685.94</v>
      </c>
      <c r="L27" s="17">
        <f>SUM(L7,L24,L26)</f>
        <v>44286855.7</v>
      </c>
    </row>
    <row r="28" s="1" customFormat="1" ht="18.75" customHeight="1" spans="1:12">
      <c r="A28" s="12">
        <v>22</v>
      </c>
      <c r="B28" s="14" t="s">
        <v>51</v>
      </c>
      <c r="C28" s="15">
        <f>E28+F28</f>
        <v>0</v>
      </c>
      <c r="D28" s="15"/>
      <c r="E28" s="16"/>
      <c r="F28" s="16"/>
      <c r="G28" s="12">
        <v>51</v>
      </c>
      <c r="H28" s="14" t="s">
        <v>52</v>
      </c>
      <c r="I28" s="15">
        <f t="shared" si="1"/>
        <v>0</v>
      </c>
      <c r="J28" s="15"/>
      <c r="K28" s="16">
        <v>0</v>
      </c>
      <c r="L28" s="16">
        <v>0</v>
      </c>
    </row>
    <row r="29" s="1" customFormat="1" ht="18.75" customHeight="1" spans="1:12">
      <c r="A29" s="12">
        <v>23</v>
      </c>
      <c r="B29" s="14" t="s">
        <v>53</v>
      </c>
      <c r="C29" s="15">
        <f>E29+F29</f>
        <v>0</v>
      </c>
      <c r="D29" s="15"/>
      <c r="E29" s="16"/>
      <c r="F29" s="16"/>
      <c r="G29" s="12">
        <v>52</v>
      </c>
      <c r="H29" s="14" t="s">
        <v>54</v>
      </c>
      <c r="I29" s="15">
        <f t="shared" si="1"/>
        <v>0</v>
      </c>
      <c r="J29" s="15"/>
      <c r="K29" s="16">
        <v>0</v>
      </c>
      <c r="L29" s="16">
        <v>0</v>
      </c>
    </row>
    <row r="30" s="1" customFormat="1" ht="18.75" customHeight="1" spans="1:12">
      <c r="A30" s="12">
        <v>24</v>
      </c>
      <c r="B30" s="21"/>
      <c r="C30" s="21"/>
      <c r="D30" s="21"/>
      <c r="E30" s="22"/>
      <c r="F30" s="22"/>
      <c r="G30" s="12">
        <v>53</v>
      </c>
      <c r="H30" s="14"/>
      <c r="I30" s="14"/>
      <c r="J30" s="14"/>
      <c r="K30" s="25"/>
      <c r="L30" s="25"/>
    </row>
    <row r="31" s="1" customFormat="1" ht="18.75" customHeight="1" spans="1:12">
      <c r="A31" s="12">
        <v>25</v>
      </c>
      <c r="B31" s="23" t="s">
        <v>55</v>
      </c>
      <c r="C31" s="15">
        <f>E31+F31</f>
        <v>61162942</v>
      </c>
      <c r="D31" s="15"/>
      <c r="E31" s="17">
        <f>E7+E11+E14+E17+E19+E20+E26+E28+E29</f>
        <v>42919817.8</v>
      </c>
      <c r="F31" s="17">
        <f>F7+F11+F14+F17+F19+F20+F26+F28+F29</f>
        <v>18243124.2</v>
      </c>
      <c r="G31" s="12">
        <v>54</v>
      </c>
      <c r="H31" s="23" t="s">
        <v>56</v>
      </c>
      <c r="I31" s="15">
        <f>K31+L31</f>
        <v>81348541.64</v>
      </c>
      <c r="J31" s="15"/>
      <c r="K31" s="26">
        <f>SUM(K7,K24,K26,K28,K29)</f>
        <v>37061685.94</v>
      </c>
      <c r="L31" s="26">
        <f>SUM(L7,L24,L26,L28,L29)</f>
        <v>44286855.7</v>
      </c>
    </row>
    <row r="32" s="1" customFormat="1" ht="18.75" customHeight="1" spans="1:12">
      <c r="A32" s="12">
        <v>26</v>
      </c>
      <c r="B32" s="14"/>
      <c r="C32" s="19"/>
      <c r="D32" s="19"/>
      <c r="E32" s="20"/>
      <c r="F32" s="20"/>
      <c r="G32" s="12">
        <v>55</v>
      </c>
      <c r="H32" s="23" t="s">
        <v>57</v>
      </c>
      <c r="I32" s="15">
        <f>K32+L32</f>
        <v>-20185599.64</v>
      </c>
      <c r="J32" s="15"/>
      <c r="K32" s="26">
        <f>E31-K31</f>
        <v>5858131.86000001</v>
      </c>
      <c r="L32" s="26">
        <f>F31-L31</f>
        <v>-26043731.5</v>
      </c>
    </row>
    <row r="33" s="1" customFormat="1" ht="18.75" customHeight="1" spans="1:12">
      <c r="A33" s="12">
        <v>27</v>
      </c>
      <c r="B33" s="14" t="s">
        <v>58</v>
      </c>
      <c r="C33" s="15">
        <f>E33+F33</f>
        <v>137511791.55</v>
      </c>
      <c r="D33" s="15"/>
      <c r="E33" s="16">
        <v>55615849.02</v>
      </c>
      <c r="F33" s="16">
        <v>81895942.53</v>
      </c>
      <c r="G33" s="12">
        <v>56</v>
      </c>
      <c r="H33" s="14" t="s">
        <v>59</v>
      </c>
      <c r="I33" s="15">
        <f>K33+L33</f>
        <v>117326191.91</v>
      </c>
      <c r="J33" s="15"/>
      <c r="K33" s="26">
        <f>E31+E33-K31</f>
        <v>61473980.88</v>
      </c>
      <c r="L33" s="26">
        <f>F31+F33-L31</f>
        <v>55852211.03</v>
      </c>
    </row>
    <row r="34" s="1" customFormat="1" ht="18.75" customHeight="1" spans="1:12">
      <c r="A34" s="12">
        <v>28</v>
      </c>
      <c r="B34" s="14"/>
      <c r="C34" s="19"/>
      <c r="D34" s="19"/>
      <c r="E34" s="20"/>
      <c r="F34" s="20"/>
      <c r="G34" s="12">
        <v>57</v>
      </c>
      <c r="H34" s="14" t="s">
        <v>60</v>
      </c>
      <c r="I34" s="15">
        <f>K34+L34</f>
        <v>0</v>
      </c>
      <c r="J34" s="15"/>
      <c r="K34" s="16"/>
      <c r="L34" s="16"/>
    </row>
    <row r="35" s="1" customFormat="1" ht="18.75" customHeight="1" spans="1:12">
      <c r="A35" s="12">
        <v>29</v>
      </c>
      <c r="B35" s="12" t="s">
        <v>61</v>
      </c>
      <c r="C35" s="15">
        <f>E35+F35</f>
        <v>198674733.55</v>
      </c>
      <c r="D35" s="15"/>
      <c r="E35" s="17">
        <f>E31+E33</f>
        <v>98535666.82</v>
      </c>
      <c r="F35" s="17">
        <f>F31+F33</f>
        <v>100139066.73</v>
      </c>
      <c r="G35" s="12">
        <v>58</v>
      </c>
      <c r="H35" s="12" t="s">
        <v>61</v>
      </c>
      <c r="I35" s="15">
        <f>K35+L35</f>
        <v>198674733.55</v>
      </c>
      <c r="J35" s="15"/>
      <c r="K35" s="15">
        <f>K31+K33</f>
        <v>98535666.82</v>
      </c>
      <c r="L35" s="15">
        <f>L31+L33</f>
        <v>100139066.73</v>
      </c>
    </row>
  </sheetData>
  <mergeCells count="7">
    <mergeCell ref="A1:L1"/>
    <mergeCell ref="D5:F5"/>
    <mergeCell ref="J5:L5"/>
    <mergeCell ref="C5:C6"/>
    <mergeCell ref="I5:I6"/>
    <mergeCell ref="A5:B6"/>
    <mergeCell ref="G5:H6"/>
  </mergeCells>
  <printOptions horizontalCentered="1" gridLines="1"/>
  <pageMargins left="0.415066666666667" right="0.377333333333333" top="0.603733333333333" bottom="0.603733333333333" header="0.490533333333333" footer="0.490533333333333"/>
  <pageSetup paperSize="9" scale="70" orientation="landscape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2025-02-20T11:05:40Z</dcterms:created>
  <dcterms:modified xsi:type="dcterms:W3CDTF">2025-02-20T11:05:47Z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99830A39B8354D82BB421610B59C8D12_13</vt:lpwstr>
  </property>
  <property fmtid="{D5CDD505-2E9C-101B-9397-08002B2CF9AE}" pid="3" name="KSOProductBuildVer">
    <vt:lpwstr>2052-12.1.0.20305</vt:lpwstr>
  </property>
</Properties>
</file>