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tabRatio="981"/>
  </bookViews>
  <sheets>
    <sheet name="目录" sheetId="76" r:id="rId1"/>
    <sheet name="表1一般公共预算收入表" sheetId="12" r:id="rId2"/>
    <sheet name="表2一般公共预算支出表 " sheetId="48" r:id="rId3"/>
    <sheet name="表3一般公共预算本级支出表" sheetId="71" r:id="rId4"/>
    <sheet name="表4.一般公共预算本级财力基本支出表 " sheetId="70" r:id="rId5"/>
    <sheet name="表5一般公共预算收支平衡表" sheetId="18" r:id="rId6"/>
    <sheet name="表6一般公共预算支出明细表(功能科目）" sheetId="56" r:id="rId7"/>
    <sheet name="表7一般公共预算基本支出经济分类情况表（经济科目.）" sheetId="77" r:id="rId8"/>
    <sheet name="表8.一般公共预算税收返还和转移支付预算分项目表" sheetId="61" r:id="rId9"/>
    <sheet name="表9.一般公共预算税收返还和转移支付预算分地区表 " sheetId="81" r:id="rId10"/>
    <sheet name="表10、政府一般债券限额和余额情况表." sheetId="86" r:id="rId11"/>
    <sheet name="表11.政府性基金预算收入表" sheetId="11" r:id="rId12"/>
    <sheet name="表12.政府性基金预算支出表" sheetId="60" r:id="rId13"/>
    <sheet name="表13.政府性基金预算本级支出表" sheetId="84" r:id="rId14"/>
    <sheet name="表14.政府性基金转移支付预算项目表" sheetId="62" r:id="rId15"/>
    <sheet name="表15.政府性基金转移支付预算分地区表" sheetId="82" r:id="rId16"/>
    <sheet name="表16.政府专项债券限额和余额情况表" sheetId="87" r:id="rId17"/>
    <sheet name="表17.国有资本经营预算收入表" sheetId="55" r:id="rId18"/>
    <sheet name="表18.国有资本经营预算支出表" sheetId="83" r:id="rId19"/>
    <sheet name="表19.社会保险基金收入预算表" sheetId="59" r:id="rId20"/>
    <sheet name="表20.社会保险基金支出预算表" sheetId="78" r:id="rId21"/>
    <sheet name="表21.地方债务限额余额情况表" sheetId="63" r:id="rId22"/>
    <sheet name="表22.地方政府债券发行、还本付息情况表" sheetId="64" r:id="rId23"/>
    <sheet name="表23.新增债券资金使用安排情况表  " sheetId="88" r:id="rId24"/>
    <sheet name="表24.地方政府债券还本付息预算表" sheetId="80" r:id="rId25"/>
    <sheet name="表25.“三公”经费预算表" sheetId="65" r:id="rId26"/>
    <sheet name="表26.预算绩效管理工作要点" sheetId="66" r:id="rId27"/>
    <sheet name="表27.乡村振兴资金公示网址汇总表." sheetId="75" r:id="rId28"/>
  </sheets>
  <externalReferences>
    <externalReference r:id="rId29"/>
  </externalReferences>
  <definedNames>
    <definedName name="_xlnm._FilterDatabase" localSheetId="6" hidden="1">'表6一般公共预算支出明细表(功能科目）'!$A$4:$C$1333</definedName>
    <definedName name="_xlnm._FilterDatabase" localSheetId="2" hidden="1">'表2一般公共预算支出表 '!$A$4:$D$30</definedName>
    <definedName name="_xlnm._FilterDatabase" localSheetId="1" hidden="1">表1一般公共预算收入表!$A$4:$B$33</definedName>
    <definedName name="_xlnm._FilterDatabase" localSheetId="5" hidden="1">表5一般公共预算收支平衡表!#REF!</definedName>
    <definedName name="_xlnm.Print_Area" localSheetId="5">表5一般公共预算收支平衡表!$A$1:$D$18</definedName>
    <definedName name="_xlnm.Print_Titles" localSheetId="11">表11.政府性基金预算收入表!$1:$4</definedName>
    <definedName name="_xlnm.Print_Titles" localSheetId="12">表12.政府性基金预算支出表!$1:$4</definedName>
    <definedName name="_xlnm.Print_Titles" localSheetId="13">表13.政府性基金预算本级支出表!#REF!</definedName>
    <definedName name="_xlnm.Print_Titles" localSheetId="17">表17.国有资本经营预算收入表!$4:$5</definedName>
    <definedName name="_xlnm.Print_Titles" localSheetId="18">表18.国有资本经营预算支出表!$4:$5</definedName>
    <definedName name="_xlnm.Print_Titles" localSheetId="1">表1一般公共预算收入表!$2:$4</definedName>
    <definedName name="_xlnm.Print_Titles" localSheetId="22">表22.地方政府债券发行、还本付息情况表!$1:$4</definedName>
    <definedName name="_xlnm.Print_Titles" localSheetId="24">表24.地方政府债券还本付息预算表!$1:$4</definedName>
    <definedName name="_xlnm.Print_Titles" localSheetId="27">表27.乡村振兴资金公示网址汇总表.!$1:$3</definedName>
    <definedName name="_xlnm.Print_Titles" localSheetId="5">表5一般公共预算收支平衡表!#REF!</definedName>
    <definedName name="_xlnm.Print_Titles" localSheetId="6">'表6一般公共预算支出明细表(功能科目）'!#REF!</definedName>
    <definedName name="_xlnm.Print_Titles" localSheetId="7">'表7一般公共预算基本支出经济分类情况表（经济科目.）'!$1:$5</definedName>
    <definedName name="地区名称" localSheetId="15">#REF!</definedName>
    <definedName name="地区名称" localSheetId="18">#REF!</definedName>
    <definedName name="地区名称" localSheetId="20">#REF!</definedName>
    <definedName name="地区名称" localSheetId="24">#REF!</definedName>
    <definedName name="地区名称" localSheetId="9">#REF!</definedName>
    <definedName name="地区名称">#REF!</definedName>
    <definedName name="_xlnm._FilterDatabase" localSheetId="12" hidden="1">表12.政府性基金预算支出表!$A$4:$C$251</definedName>
    <definedName name="_xlnm._FilterDatabase" localSheetId="23" hidden="1">'表23.新增债券资金使用安排情况表  '!$A$5:$E$51</definedName>
    <definedName name="_xlnm.Print_Titles" localSheetId="23">'表23.新增债券资金使用安排情况表  '!$1:$3</definedName>
    <definedName name="地区名称" localSheetId="23">#REF!</definedName>
    <definedName name="_xlnm.Print_Area" localSheetId="23">'表23.新增债券资金使用安排情况表  '!$A$1:$D$76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<sst xmlns="http://schemas.openxmlformats.org/spreadsheetml/2006/main" count="2613" uniqueCount="1796">
  <si>
    <t>目        录</t>
  </si>
  <si>
    <t>一、一般公共预算</t>
  </si>
  <si>
    <t>表1、2026年一般公共预算收入表</t>
  </si>
  <si>
    <t>表2、2026年一般公共预算支出表</t>
  </si>
  <si>
    <t>表3、2026年一般公共预算本级支出表</t>
  </si>
  <si>
    <t>表4、2026年一般公共预算本级财力基本支出表</t>
  </si>
  <si>
    <t>表5、2026年一般公共预算收支平衡表</t>
  </si>
  <si>
    <t>表6、2026年一般公共预算支出表（功能科目）</t>
  </si>
  <si>
    <t>表7、2026年一般公共预算基本支出表（政府经济科目）</t>
  </si>
  <si>
    <t>表8、2026年一般公共预算对下税收返还和转移支付预算分项目表</t>
  </si>
  <si>
    <t>表9、2026年一般公共预算对下税收返还和转移支付预算分地区表</t>
  </si>
  <si>
    <t>表10、2025年政府一般债券限额和余额情况表</t>
  </si>
  <si>
    <t>二、政府性基金预算</t>
  </si>
  <si>
    <t>表11、2026年政府性基金预算收入表</t>
  </si>
  <si>
    <t>表12、2026年政府性基金支出预算表</t>
  </si>
  <si>
    <t>表13、2026年政府性基金本级支出预算表</t>
  </si>
  <si>
    <t>表14、2026年政府性基金转移支付预算收入分项目表</t>
  </si>
  <si>
    <t>表15、2026年政府性基金转移支付预算收入分地区表</t>
  </si>
  <si>
    <t>表16、2025年政府专项债券限额和余额情况表</t>
  </si>
  <si>
    <t>三、国有资本经营预算</t>
  </si>
  <si>
    <t>表17、2026年国有资本经营预算收入表</t>
  </si>
  <si>
    <t>表18、2026年国有资本经营预算支出表</t>
  </si>
  <si>
    <t>四、社会保险基金预算</t>
  </si>
  <si>
    <t>表19、2026年社会保险基金预算收入预算表</t>
  </si>
  <si>
    <t>表20、2026年社会保险基金预算支出预算表</t>
  </si>
  <si>
    <t>五、债务情况表</t>
  </si>
  <si>
    <t>表21、2025年地方债务限额余额情况表</t>
  </si>
  <si>
    <t>表22、2025年末地方政府债券发行、还本付息情况表</t>
  </si>
  <si>
    <t>表23、2025年新增债券资金使用安排情况表</t>
  </si>
  <si>
    <t>表24、2026年地方政府债券还本付息预算表</t>
  </si>
  <si>
    <t>六、其他</t>
  </si>
  <si>
    <t>表25、2026年一般公共预算“三公”经费预算表</t>
  </si>
  <si>
    <t>表26、2026年预算绩效管理工作要点</t>
  </si>
  <si>
    <t>表27、2025年乡村振兴资金公示网站汇总表</t>
  </si>
  <si>
    <r>
      <rPr>
        <sz val="12"/>
        <rFont val="宋体"/>
        <charset val="134"/>
        <scheme val="minor"/>
      </rPr>
      <t>表</t>
    </r>
    <r>
      <rPr>
        <sz val="12"/>
        <rFont val="宋体"/>
        <charset val="134"/>
        <scheme val="minor"/>
      </rPr>
      <t>1</t>
    </r>
  </si>
  <si>
    <t>2026年一般公共预算收入表</t>
  </si>
  <si>
    <r>
      <rPr>
        <sz val="12"/>
        <rFont val="宋体"/>
        <charset val="134"/>
      </rPr>
      <t>单位：万元</t>
    </r>
  </si>
  <si>
    <t>项目</t>
  </si>
  <si>
    <t>上年决算数</t>
  </si>
  <si>
    <t>预算数</t>
  </si>
  <si>
    <t>预算数为决算数%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</si>
  <si>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</si>
  <si>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</si>
  <si>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</si>
  <si>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</si>
  <si>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</si>
  <si>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</si>
  <si>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</si>
  <si>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</si>
  <si>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</si>
  <si>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</si>
  <si>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</si>
  <si>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</si>
  <si>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</si>
  <si>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</si>
  <si>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</si>
  <si>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</si>
  <si>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</si>
  <si>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</si>
  <si>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</si>
  <si>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</si>
  <si>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</si>
  <si>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</si>
  <si>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</si>
  <si>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</si>
  <si>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</si>
  <si>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</si>
  <si>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</si>
  <si>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</si>
  <si>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表2</t>
  </si>
  <si>
    <t>2026年一般公共预算支出表</t>
  </si>
  <si>
    <t>代码</t>
  </si>
  <si>
    <t>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</si>
  <si>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</si>
  <si>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</si>
  <si>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</si>
  <si>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</si>
  <si>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</si>
  <si>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</si>
  <si>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</si>
  <si>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</si>
  <si>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</si>
  <si>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</si>
  <si>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</si>
  <si>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</si>
  <si>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</si>
  <si>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</si>
  <si>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</si>
  <si>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</si>
  <si>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</si>
  <si>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</si>
  <si>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</si>
  <si>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</si>
  <si>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</si>
  <si>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</si>
  <si>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其他支出(类)</t>
  </si>
  <si>
    <t>债务付息支出</t>
  </si>
  <si>
    <t>债务发行费用支出</t>
  </si>
  <si>
    <t>表3</t>
  </si>
  <si>
    <t>2026年一般公共预算本级支出表</t>
  </si>
  <si>
    <t>（因我区镇办作为预算单位管理，本级支出与支出数一致）</t>
  </si>
  <si>
    <t>表4</t>
  </si>
  <si>
    <t>2026年一般公共预算本级财力基本支出表</t>
  </si>
  <si>
    <r>
      <rPr>
        <sz val="11"/>
        <rFont val="宋体"/>
        <charset val="134"/>
      </rPr>
      <t>单位：万元</t>
    </r>
  </si>
  <si>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</si>
  <si>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</si>
  <si>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</si>
  <si>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</si>
  <si>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</si>
  <si>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</si>
  <si>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</si>
  <si>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</si>
  <si>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</si>
  <si>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</si>
  <si>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</si>
  <si>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</si>
  <si>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</si>
  <si>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</si>
  <si>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</si>
  <si>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</si>
  <si>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</si>
  <si>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</si>
  <si>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</si>
  <si>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</si>
  <si>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</si>
  <si>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</si>
  <si>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二十三、债务还本支出</t>
  </si>
  <si>
    <t>二十三、债务付息支出</t>
  </si>
  <si>
    <t>二十四、债务发行费用支出</t>
  </si>
  <si>
    <t>二十五、其他支出</t>
  </si>
  <si>
    <t>合 计</t>
  </si>
  <si>
    <t>表5</t>
  </si>
  <si>
    <t>2026年一般公共预算资金收支平衡表</t>
  </si>
  <si>
    <r>
      <rPr>
        <b/>
        <sz val="12"/>
        <rFont val="宋体"/>
        <charset val="0"/>
      </rPr>
      <t>收</t>
    </r>
    <r>
      <rPr>
        <b/>
        <sz val="14"/>
        <rFont val="宋体"/>
        <charset val="0"/>
      </rPr>
      <t>入</t>
    </r>
  </si>
  <si>
    <r>
      <rPr>
        <b/>
        <sz val="12"/>
        <rFont val="宋体"/>
        <charset val="134"/>
      </rPr>
      <t>支</t>
    </r>
    <r>
      <rPr>
        <b/>
        <sz val="14"/>
        <rFont val="宋体"/>
        <charset val="134"/>
      </rPr>
      <t>出</t>
    </r>
  </si>
  <si>
    <t>2026年预算数</t>
  </si>
  <si>
    <t>一般公共预算收入</t>
  </si>
  <si>
    <t>上级补助收入</t>
  </si>
  <si>
    <t>上解支出</t>
  </si>
  <si>
    <t>返还性收入</t>
  </si>
  <si>
    <t>体制上解支出</t>
  </si>
  <si>
    <t>一般性转移支付收入</t>
  </si>
  <si>
    <t>专项上解支出</t>
  </si>
  <si>
    <t>专项转移支付收入</t>
  </si>
  <si>
    <t>地方政府一般债务还本支出</t>
  </si>
  <si>
    <t>地方政府一般债务收入</t>
  </si>
  <si>
    <t>调出资金</t>
  </si>
  <si>
    <t>调入资金</t>
  </si>
  <si>
    <t>补充预算稳定调节基金</t>
  </si>
  <si>
    <t>从政府性基金预算调入</t>
  </si>
  <si>
    <t>年终结余</t>
  </si>
  <si>
    <t>从国有资本经营预算调入</t>
  </si>
  <si>
    <t>从其他资金调入</t>
  </si>
  <si>
    <t>动用预算稳定调节基金</t>
  </si>
  <si>
    <t>上年结转</t>
  </si>
  <si>
    <t>收入总计</t>
  </si>
  <si>
    <t>支出总计</t>
  </si>
  <si>
    <t>表6</t>
  </si>
  <si>
    <t>单位：万元</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</si>
  <si>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</si>
  <si>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</si>
  <si>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</si>
  <si>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</si>
  <si>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</si>
  <si>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</si>
  <si>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</si>
  <si>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</si>
  <si>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</si>
  <si>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</si>
  <si>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</si>
  <si>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</si>
  <si>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</si>
  <si>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</si>
  <si>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</si>
  <si>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</si>
  <si>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</si>
  <si>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</si>
  <si>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</si>
  <si>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</si>
  <si>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</si>
  <si>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</si>
  <si>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</si>
  <si>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</si>
  <si>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</si>
  <si>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</si>
  <si>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</si>
  <si>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</si>
  <si>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</si>
  <si>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</si>
  <si>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</si>
  <si>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</si>
  <si>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</si>
  <si>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</si>
  <si>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</si>
  <si>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</si>
  <si>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</si>
  <si>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</si>
  <si>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</si>
  <si>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</si>
  <si>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</si>
  <si>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</si>
  <si>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</si>
  <si>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</si>
  <si>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</si>
  <si>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</si>
  <si>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</si>
  <si>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</si>
  <si>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</si>
  <si>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</si>
  <si>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</si>
  <si>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</si>
  <si>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</si>
  <si>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</si>
  <si>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</si>
  <si>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</si>
  <si>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</si>
  <si>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</si>
  <si>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</si>
  <si>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</si>
  <si>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</si>
  <si>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</si>
  <si>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</si>
  <si>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</si>
  <si>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</si>
  <si>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</si>
  <si>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</si>
  <si>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</si>
  <si>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</si>
  <si>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</si>
  <si>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</si>
  <si>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</si>
  <si>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</si>
  <si>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</si>
  <si>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</si>
  <si>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</si>
  <si>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</si>
  <si>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</si>
  <si>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</si>
  <si>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</si>
  <si>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</si>
  <si>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</si>
  <si>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</si>
  <si>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</si>
  <si>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</si>
  <si>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</si>
  <si>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</si>
  <si>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</si>
  <si>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</si>
  <si>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</si>
  <si>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</si>
  <si>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</si>
  <si>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</si>
  <si>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</si>
  <si>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</si>
  <si>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</si>
  <si>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</si>
  <si>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</si>
  <si>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</si>
  <si>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</si>
  <si>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</si>
  <si>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</si>
  <si>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</si>
  <si>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</si>
  <si>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</si>
  <si>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</si>
  <si>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</si>
  <si>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</si>
  <si>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</si>
  <si>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</si>
  <si>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</si>
  <si>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</si>
  <si>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</si>
  <si>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</si>
  <si>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</si>
  <si>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</si>
  <si>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</si>
  <si>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</si>
  <si>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</si>
  <si>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</si>
  <si>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</si>
  <si>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</si>
  <si>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</si>
  <si>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</si>
  <si>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</si>
  <si>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</si>
  <si>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信访事务</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</si>
  <si>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</si>
  <si>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</si>
  <si>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</si>
  <si>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</si>
  <si>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</si>
  <si>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</si>
  <si>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</si>
  <si>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</si>
  <si>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</si>
  <si>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</si>
  <si>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</si>
  <si>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</si>
  <si>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</si>
  <si>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</si>
  <si>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</si>
  <si>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</si>
  <si>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</si>
  <si>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</si>
  <si>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</si>
  <si>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</si>
  <si>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</si>
  <si>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</si>
  <si>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</si>
  <si>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</si>
  <si>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</si>
  <si>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</si>
  <si>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</si>
  <si>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</si>
  <si>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</si>
  <si>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</si>
  <si>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</si>
  <si>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</si>
  <si>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</si>
  <si>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</si>
  <si>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</si>
  <si>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</si>
  <si>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</si>
  <si>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</si>
  <si>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</si>
  <si>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</si>
  <si>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</si>
  <si>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</si>
  <si>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</si>
  <si>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</si>
  <si>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</si>
  <si>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</si>
  <si>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</si>
  <si>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</si>
  <si>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</si>
  <si>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</si>
  <si>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</si>
  <si>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</si>
  <si>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</si>
  <si>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</si>
  <si>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</si>
  <si>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</si>
  <si>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</si>
  <si>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</si>
  <si>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</si>
  <si>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</si>
  <si>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</si>
  <si>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</si>
  <si>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</si>
  <si>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</si>
  <si>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</si>
  <si>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</si>
  <si>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</si>
  <si>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</si>
  <si>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</si>
  <si>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</si>
  <si>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</si>
  <si>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</si>
  <si>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</si>
  <si>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</si>
  <si>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</si>
  <si>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</si>
  <si>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</si>
  <si>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</si>
  <si>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</si>
  <si>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</si>
  <si>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</si>
  <si>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</si>
  <si>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</si>
  <si>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</si>
  <si>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</si>
  <si>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</si>
  <si>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</si>
  <si>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</si>
  <si>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</si>
  <si>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</si>
  <si>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</si>
  <si>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</si>
  <si>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</si>
  <si>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</si>
  <si>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</si>
  <si>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</si>
  <si>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</si>
  <si>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</si>
  <si>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</si>
  <si>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</si>
  <si>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</si>
  <si>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</si>
  <si>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</si>
  <si>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</si>
  <si>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</si>
  <si>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</si>
  <si>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</si>
  <si>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</si>
  <si>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</si>
  <si>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</si>
  <si>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</si>
  <si>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</si>
  <si>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</si>
  <si>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</si>
  <si>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</si>
  <si>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</si>
  <si>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</si>
  <si>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</si>
  <si>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</si>
  <si>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</si>
  <si>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</si>
  <si>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</si>
  <si>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</si>
  <si>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</si>
  <si>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</si>
  <si>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</si>
  <si>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</si>
  <si>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</si>
  <si>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</si>
  <si>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</si>
  <si>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</si>
  <si>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</si>
  <si>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</si>
  <si>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</si>
  <si>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</si>
  <si>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</si>
  <si>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</si>
  <si>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</si>
  <si>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</si>
  <si>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</si>
  <si>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</si>
  <si>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</si>
  <si>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</si>
  <si>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</si>
  <si>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</si>
  <si>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</si>
  <si>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</si>
  <si>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</si>
  <si>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</si>
  <si>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</si>
  <si>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</si>
  <si>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</si>
  <si>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</si>
  <si>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</si>
  <si>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</si>
  <si>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</si>
  <si>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</si>
  <si>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</si>
  <si>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</si>
  <si>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</si>
  <si>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</si>
  <si>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</si>
  <si>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</si>
  <si>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</si>
  <si>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</si>
  <si>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</si>
  <si>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</si>
  <si>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</si>
  <si>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</si>
  <si>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</si>
  <si>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</si>
  <si>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</si>
  <si>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</si>
  <si>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</si>
  <si>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</si>
  <si>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</si>
  <si>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</si>
  <si>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</si>
  <si>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</si>
  <si>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</si>
  <si>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</si>
  <si>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</si>
  <si>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</si>
  <si>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</si>
  <si>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</si>
  <si>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</si>
  <si>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</si>
  <si>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</si>
  <si>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</si>
  <si>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</si>
  <si>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</si>
  <si>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</si>
  <si>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</si>
  <si>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</si>
  <si>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</si>
  <si>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</si>
  <si>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</si>
  <si>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</si>
  <si>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</si>
  <si>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</si>
  <si>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</si>
  <si>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</si>
  <si>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</si>
  <si>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</si>
  <si>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</si>
  <si>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</si>
  <si>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</si>
  <si>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</si>
  <si>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</si>
  <si>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</si>
  <si>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</si>
  <si>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</si>
  <si>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</si>
  <si>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</si>
  <si>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</si>
  <si>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</si>
  <si>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</si>
  <si>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</si>
  <si>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</si>
  <si>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</si>
  <si>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</si>
  <si>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</si>
  <si>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</si>
  <si>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</si>
  <si>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</si>
  <si>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</si>
  <si>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</si>
  <si>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</si>
  <si>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</si>
  <si>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</si>
  <si>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</si>
  <si>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</si>
  <si>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</si>
  <si>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</si>
  <si>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</si>
  <si>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</si>
  <si>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</si>
  <si>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</si>
  <si>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</si>
  <si>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</si>
  <si>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</si>
  <si>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</si>
  <si>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</si>
  <si>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</si>
  <si>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</si>
  <si>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</si>
  <si>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</si>
  <si>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</si>
  <si>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</si>
  <si>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</si>
  <si>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</si>
  <si>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</si>
  <si>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</si>
  <si>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</si>
  <si>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</si>
  <si>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</si>
  <si>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</si>
  <si>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</si>
  <si>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</si>
  <si>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</si>
  <si>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</si>
  <si>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</si>
  <si>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</si>
  <si>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</si>
  <si>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</si>
  <si>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</si>
  <si>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</si>
  <si>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</si>
  <si>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</si>
  <si>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</si>
  <si>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</si>
  <si>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</si>
  <si>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</si>
  <si>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</si>
  <si>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</si>
  <si>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</si>
  <si>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</si>
  <si>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</si>
  <si>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</si>
  <si>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</si>
  <si>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</si>
  <si>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</si>
  <si>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</si>
  <si>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</si>
  <si>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</si>
  <si>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</si>
  <si>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</si>
  <si>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</si>
  <si>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</si>
  <si>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</si>
  <si>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</si>
  <si>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</si>
  <si>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</si>
  <si>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</si>
  <si>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</si>
  <si>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</si>
  <si>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</si>
  <si>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</si>
  <si>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</si>
  <si>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</si>
  <si>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</si>
  <si>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</si>
  <si>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</si>
  <si>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</si>
  <si>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</si>
  <si>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</si>
  <si>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</si>
  <si>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</si>
  <si>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</si>
  <si>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</si>
  <si>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</si>
  <si>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</si>
  <si>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</si>
  <si>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</si>
  <si>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</si>
  <si>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</si>
  <si>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</si>
  <si>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</si>
  <si>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</si>
  <si>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</si>
  <si>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</si>
  <si>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</si>
  <si>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</si>
  <si>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</si>
  <si>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</si>
  <si>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</si>
  <si>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</si>
  <si>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</si>
  <si>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</si>
  <si>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</si>
  <si>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</si>
  <si>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</si>
  <si>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</si>
  <si>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</si>
  <si>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</si>
  <si>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</si>
  <si>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</si>
  <si>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</si>
  <si>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</si>
  <si>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</si>
  <si>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</si>
  <si>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</si>
  <si>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</si>
  <si>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</si>
  <si>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</si>
  <si>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</si>
  <si>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</si>
  <si>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</si>
  <si>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</si>
  <si>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</si>
  <si>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</si>
  <si>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</si>
  <si>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</si>
  <si>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</si>
  <si>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</si>
  <si>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</si>
  <si>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</si>
  <si>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</si>
  <si>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</si>
  <si>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</si>
  <si>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</si>
  <si>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</si>
  <si>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</si>
  <si>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</si>
  <si>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</si>
  <si>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</si>
  <si>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</si>
  <si>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</si>
  <si>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</si>
  <si>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</si>
  <si>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</si>
  <si>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</si>
  <si>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</si>
  <si>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</si>
  <si>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</si>
  <si>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</si>
  <si>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</si>
  <si>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</si>
  <si>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</si>
  <si>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</si>
  <si>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</si>
  <si>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</si>
  <si>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</si>
  <si>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</si>
  <si>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</si>
  <si>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</si>
  <si>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</si>
  <si>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</si>
  <si>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</si>
  <si>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</si>
  <si>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</si>
  <si>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</si>
  <si>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</si>
  <si>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</si>
  <si>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</si>
  <si>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</si>
  <si>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</si>
  <si>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</si>
  <si>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</si>
  <si>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</si>
  <si>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</si>
  <si>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</si>
  <si>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</si>
  <si>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</si>
  <si>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</si>
  <si>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</si>
  <si>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</si>
  <si>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</si>
  <si>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</si>
  <si>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</si>
  <si>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</si>
  <si>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</si>
  <si>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</si>
  <si>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</si>
  <si>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</si>
  <si>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</si>
  <si>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</si>
  <si>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</si>
  <si>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</si>
  <si>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</si>
  <si>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</si>
  <si>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</si>
  <si>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</si>
  <si>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</si>
  <si>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</si>
  <si>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</si>
  <si>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</si>
  <si>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</si>
  <si>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</si>
  <si>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</si>
  <si>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</si>
  <si>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</si>
  <si>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</si>
  <si>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</si>
  <si>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</si>
  <si>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</si>
  <si>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</si>
  <si>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</si>
  <si>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</si>
  <si>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</si>
  <si>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</si>
  <si>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</si>
  <si>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</si>
  <si>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</si>
  <si>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</si>
  <si>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</si>
  <si>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</si>
  <si>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</si>
  <si>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</si>
  <si>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</si>
  <si>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</si>
  <si>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</si>
  <si>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</si>
  <si>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</si>
  <si>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</si>
  <si>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</si>
  <si>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</si>
  <si>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</si>
  <si>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</si>
  <si>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</si>
  <si>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</si>
  <si>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</si>
  <si>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</si>
  <si>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</si>
  <si>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</si>
  <si>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</si>
  <si>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</si>
  <si>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</si>
  <si>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</si>
  <si>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</si>
  <si>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</si>
  <si>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</si>
  <si>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</si>
  <si>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</si>
  <si>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</si>
  <si>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</si>
  <si>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</si>
  <si>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</si>
  <si>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</si>
  <si>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</si>
  <si>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</si>
  <si>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</si>
  <si>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</si>
  <si>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</si>
  <si>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</si>
  <si>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</si>
  <si>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</si>
  <si>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</si>
  <si>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</si>
  <si>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</si>
  <si>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</si>
  <si>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</si>
  <si>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</si>
  <si>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</si>
  <si>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</si>
  <si>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</si>
  <si>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</si>
  <si>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</si>
  <si>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</si>
  <si>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</si>
  <si>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</si>
  <si>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</si>
  <si>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</si>
  <si>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</si>
  <si>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</si>
  <si>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</si>
  <si>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</si>
  <si>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</si>
  <si>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</si>
  <si>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</si>
  <si>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</si>
  <si>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</si>
  <si>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</si>
  <si>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</si>
  <si>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</si>
  <si>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</si>
  <si>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</si>
  <si>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</si>
  <si>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</si>
  <si>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</si>
  <si>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</si>
  <si>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</si>
  <si>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</si>
  <si>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</si>
  <si>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</si>
  <si>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</si>
  <si>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</si>
  <si>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</si>
  <si>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</si>
  <si>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</si>
  <si>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</si>
  <si>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</si>
  <si>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</si>
  <si>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</si>
  <si>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</si>
  <si>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</si>
  <si>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</si>
  <si>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</si>
  <si>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</si>
  <si>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</si>
  <si>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</si>
  <si>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</si>
  <si>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</si>
  <si>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</si>
  <si>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</si>
  <si>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</si>
  <si>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</si>
  <si>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</si>
  <si>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</si>
  <si>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</si>
  <si>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</si>
  <si>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</si>
  <si>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</si>
  <si>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</si>
  <si>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</si>
  <si>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</si>
  <si>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</si>
  <si>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</si>
  <si>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</si>
  <si>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</si>
  <si>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</si>
  <si>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</si>
  <si>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</si>
  <si>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</si>
  <si>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</si>
  <si>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</si>
  <si>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</si>
  <si>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</si>
  <si>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</si>
  <si>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</si>
  <si>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</si>
  <si>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</si>
  <si>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</si>
  <si>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</si>
  <si>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</si>
  <si>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</si>
  <si>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</si>
  <si>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</si>
  <si>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</si>
  <si>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</si>
  <si>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</si>
  <si>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</si>
  <si>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</si>
  <si>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</si>
  <si>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</si>
  <si>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</si>
  <si>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</si>
  <si>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</si>
  <si>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</si>
  <si>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</si>
  <si>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</si>
  <si>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</si>
  <si>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</si>
  <si>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</si>
  <si>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</si>
  <si>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</si>
  <si>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</si>
  <si>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</si>
  <si>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</si>
  <si>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</si>
  <si>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</si>
  <si>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</si>
  <si>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</si>
  <si>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</si>
  <si>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</si>
  <si>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</si>
  <si>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</si>
  <si>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</si>
  <si>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</si>
  <si>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</si>
  <si>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</si>
  <si>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</si>
  <si>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</si>
  <si>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</si>
  <si>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</si>
  <si>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</si>
  <si>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</si>
  <si>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</si>
  <si>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</si>
  <si>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</si>
  <si>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</si>
  <si>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</si>
  <si>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</si>
  <si>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</si>
  <si>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</si>
  <si>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</si>
  <si>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</si>
  <si>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</si>
  <si>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</si>
  <si>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</si>
  <si>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</si>
  <si>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</si>
  <si>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</si>
  <si>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</si>
  <si>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</si>
  <si>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</si>
  <si>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</si>
  <si>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</si>
  <si>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</si>
  <si>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</si>
  <si>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</si>
  <si>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</si>
  <si>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</si>
  <si>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</si>
  <si>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</si>
  <si>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</si>
  <si>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</si>
  <si>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</si>
  <si>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</si>
  <si>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</si>
  <si>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</si>
  <si>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</si>
  <si>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</si>
  <si>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</si>
  <si>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</si>
  <si>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</si>
  <si>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</si>
  <si>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</si>
  <si>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</si>
  <si>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</si>
  <si>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</si>
  <si>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</si>
  <si>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</si>
  <si>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</si>
  <si>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</si>
  <si>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</si>
  <si>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</si>
  <si>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</si>
  <si>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</si>
  <si>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</si>
  <si>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</si>
  <si>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</si>
  <si>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</si>
  <si>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</si>
  <si>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</si>
  <si>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</si>
  <si>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</si>
  <si>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</si>
  <si>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</si>
  <si>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</si>
  <si>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</si>
  <si>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</si>
  <si>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</si>
  <si>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</si>
  <si>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</si>
  <si>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</si>
  <si>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</si>
  <si>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</si>
  <si>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</si>
  <si>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</si>
  <si>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</si>
  <si>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</si>
  <si>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</si>
  <si>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</si>
  <si>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</si>
  <si>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</si>
  <si>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</si>
  <si>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</si>
  <si>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</si>
  <si>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</si>
  <si>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</si>
  <si>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</si>
  <si>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</si>
  <si>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</si>
  <si>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</si>
  <si>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</si>
  <si>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</si>
  <si>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</si>
  <si>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</si>
  <si>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</si>
  <si>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</si>
  <si>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</si>
  <si>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</si>
  <si>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</si>
  <si>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</si>
  <si>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</si>
  <si>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</si>
  <si>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</si>
  <si>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</si>
  <si>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</si>
  <si>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</si>
  <si>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</si>
  <si>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</si>
  <si>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</si>
  <si>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</si>
  <si>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</si>
  <si>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</si>
  <si>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</si>
  <si>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</si>
  <si>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</si>
  <si>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</si>
  <si>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</si>
  <si>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</si>
  <si>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</si>
  <si>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</si>
  <si>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</si>
  <si>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</si>
  <si>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</si>
  <si>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</si>
  <si>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</si>
  <si>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</si>
  <si>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</si>
  <si>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</si>
  <si>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</si>
  <si>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</si>
  <si>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</si>
  <si>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</si>
  <si>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</si>
  <si>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</si>
  <si>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</si>
  <si>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</si>
  <si>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</si>
  <si>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</si>
  <si>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</si>
  <si>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</si>
  <si>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</si>
  <si>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</si>
  <si>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</si>
  <si>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</si>
  <si>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</si>
  <si>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</si>
  <si>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</si>
  <si>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</si>
  <si>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</si>
  <si>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</si>
  <si>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</si>
  <si>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</si>
  <si>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</si>
  <si>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</si>
  <si>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</si>
  <si>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</si>
  <si>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</si>
  <si>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</si>
  <si>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</si>
  <si>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</si>
  <si>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</si>
  <si>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</si>
  <si>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</si>
  <si>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</si>
  <si>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</si>
  <si>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</si>
  <si>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</si>
  <si>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</si>
  <si>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</si>
  <si>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</si>
  <si>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</si>
  <si>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</si>
  <si>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</si>
  <si>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</si>
  <si>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</si>
  <si>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</si>
  <si>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</si>
  <si>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</si>
  <si>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</si>
  <si>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</si>
  <si>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</si>
  <si>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</si>
  <si>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</si>
  <si>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</si>
  <si>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</si>
  <si>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</si>
  <si>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</si>
  <si>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</si>
  <si>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</si>
  <si>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</si>
  <si>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</si>
  <si>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</si>
  <si>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</si>
  <si>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</si>
  <si>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</si>
  <si>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</si>
  <si>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</si>
  <si>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</si>
  <si>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</si>
  <si>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</si>
  <si>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</si>
  <si>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</si>
  <si>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</si>
  <si>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</si>
  <si>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</si>
  <si>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</si>
  <si>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</si>
  <si>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</si>
  <si>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</si>
  <si>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</si>
  <si>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</si>
  <si>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</si>
  <si>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</si>
  <si>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</si>
  <si>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</si>
  <si>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</si>
  <si>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</si>
  <si>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</si>
  <si>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</si>
  <si>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</si>
  <si>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</si>
  <si>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</si>
  <si>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</si>
  <si>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</si>
  <si>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</si>
  <si>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</si>
  <si>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</si>
  <si>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</si>
  <si>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</si>
  <si>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</si>
  <si>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</si>
  <si>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</si>
  <si>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</si>
  <si>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</si>
  <si>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</si>
  <si>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</si>
  <si>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</si>
  <si>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</si>
  <si>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预备费</t>
  </si>
  <si>
    <t xml:space="preserve">  其他支出(款)</t>
  </si>
  <si>
    <t xml:space="preserve">    其他支出(项)</t>
  </si>
  <si>
    <t>债务还本支出</t>
  </si>
  <si>
    <t xml:space="preserve">  地方政府一般债务还本支出</t>
  </si>
  <si>
    <t xml:space="preserve">    地方政府一般债券还本支出</t>
  </si>
  <si>
    <t xml:space="preserve">    地方政府向国际组织借款还本支出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</si>
  <si>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</si>
  <si>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</si>
  <si>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</si>
  <si>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</si>
  <si>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</si>
  <si>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</si>
  <si>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</si>
  <si>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</si>
  <si>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</si>
  <si>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</si>
  <si>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</si>
  <si>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</si>
  <si>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</si>
  <si>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</si>
  <si>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表7</t>
  </si>
  <si>
    <t>2026年一般公共预算基本支出表（政府经济科目）</t>
  </si>
  <si>
    <t>政府科目编码</t>
  </si>
  <si>
    <t>政府科目名称</t>
  </si>
  <si>
    <t>合计</t>
  </si>
  <si>
    <t>501</t>
  </si>
  <si>
    <t>机关工资福利支出</t>
  </si>
  <si>
    <t xml:space="preserve">   50101</t>
  </si>
  <si>
    <t>工资奖金津补贴</t>
  </si>
  <si>
    <t xml:space="preserve">   50102</t>
  </si>
  <si>
    <t>社会保障缴费</t>
  </si>
  <si>
    <t xml:space="preserve">   50103</t>
  </si>
  <si>
    <t>住房公积金</t>
  </si>
  <si>
    <t xml:space="preserve">   50199</t>
  </si>
  <si>
    <t>其他工资福利支出</t>
  </si>
  <si>
    <t>502</t>
  </si>
  <si>
    <t>机关商品和服务支出</t>
  </si>
  <si>
    <t xml:space="preserve">   50201</t>
  </si>
  <si>
    <t>办公经费</t>
  </si>
  <si>
    <t xml:space="preserve">   50202</t>
  </si>
  <si>
    <t>会议费</t>
  </si>
  <si>
    <t xml:space="preserve">   50203</t>
  </si>
  <si>
    <t>培训费</t>
  </si>
  <si>
    <t xml:space="preserve">   50204</t>
  </si>
  <si>
    <t>专用材料购置费</t>
  </si>
  <si>
    <t xml:space="preserve">   50205</t>
  </si>
  <si>
    <t>委托业务费</t>
  </si>
  <si>
    <t xml:space="preserve">   50206</t>
  </si>
  <si>
    <t>公务接待费</t>
  </si>
  <si>
    <t xml:space="preserve">   50207</t>
  </si>
  <si>
    <t>因公出国（境）费用</t>
  </si>
  <si>
    <t xml:space="preserve">   50208</t>
  </si>
  <si>
    <t>公务用车运行维护费</t>
  </si>
  <si>
    <t xml:space="preserve">   50209</t>
  </si>
  <si>
    <t>维修（护）费</t>
  </si>
  <si>
    <t xml:space="preserve">   50299</t>
  </si>
  <si>
    <t>其他商品和服务支出</t>
  </si>
  <si>
    <t>505</t>
  </si>
  <si>
    <t>对事业单位经常性补助</t>
  </si>
  <si>
    <t xml:space="preserve">   50501</t>
  </si>
  <si>
    <t>工资福利支出</t>
  </si>
  <si>
    <t xml:space="preserve">   50502</t>
  </si>
  <si>
    <t>商品和服务支出</t>
  </si>
  <si>
    <t xml:space="preserve">   50599</t>
  </si>
  <si>
    <t>其他对事业单位补助</t>
  </si>
  <si>
    <t>509</t>
  </si>
  <si>
    <t>对个人和家庭的补助</t>
  </si>
  <si>
    <t xml:space="preserve">   50901</t>
  </si>
  <si>
    <t>社会福利和救助</t>
  </si>
  <si>
    <t xml:space="preserve">   50902</t>
  </si>
  <si>
    <t>助学金</t>
  </si>
  <si>
    <t xml:space="preserve">   50903</t>
  </si>
  <si>
    <t>个人农业生产补贴</t>
  </si>
  <si>
    <t xml:space="preserve">   50905</t>
  </si>
  <si>
    <t>离退休费</t>
  </si>
  <si>
    <t xml:space="preserve">   50999</t>
  </si>
  <si>
    <t>其他对个人和家庭的补助</t>
  </si>
  <si>
    <t>表8</t>
  </si>
  <si>
    <t>2025年一般公共预算对下税收返还和转移支付预算分项目表</t>
  </si>
  <si>
    <t>(因我区镇办作为预算单位管理，此表为空）</t>
  </si>
  <si>
    <r>
      <rPr>
        <sz val="10"/>
        <rFont val="宋体"/>
        <charset val="134"/>
      </rPr>
      <t>项</t>
    </r>
    <r>
      <rPr>
        <sz val="10"/>
        <rFont val="Times New Roman"/>
        <charset val="134"/>
      </rPr>
      <t xml:space="preserve">     </t>
    </r>
    <r>
      <rPr>
        <sz val="10"/>
        <rFont val="宋体"/>
        <charset val="134"/>
      </rPr>
      <t>目</t>
    </r>
  </si>
  <si>
    <t>金额</t>
  </si>
  <si>
    <r>
      <rPr>
        <b/>
        <sz val="10"/>
        <rFont val="宋体"/>
        <charset val="134"/>
      </rPr>
      <t>合</t>
    </r>
    <r>
      <rPr>
        <b/>
        <sz val="10"/>
        <rFont val="宋体"/>
        <charset val="134"/>
      </rPr>
      <t xml:space="preserve">    </t>
    </r>
    <r>
      <rPr>
        <b/>
        <sz val="10"/>
        <rFont val="宋体"/>
        <charset val="134"/>
      </rPr>
      <t>计</t>
    </r>
  </si>
  <si>
    <t>一、税收返还</t>
  </si>
  <si>
    <t>增值税和消费税返还等</t>
  </si>
  <si>
    <t>所得税基数返还</t>
  </si>
  <si>
    <t>成品油税费改革税收返还</t>
  </si>
  <si>
    <t>其他税收返还</t>
  </si>
  <si>
    <t>二、一般性转移支付</t>
  </si>
  <si>
    <t>均衡性转移支付</t>
  </si>
  <si>
    <t>重点生态功能区转移支付</t>
  </si>
  <si>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t>
    </r>
  </si>
  <si>
    <t>县级基本财力保障机制奖补资金</t>
  </si>
  <si>
    <t>革命老区、民族和边境地区转移支付</t>
  </si>
  <si>
    <t>资源枯竭城市转移支付</t>
  </si>
  <si>
    <t>固定数额补助</t>
  </si>
  <si>
    <r>
      <rPr>
        <sz val="10"/>
        <rFont val="宋体"/>
        <charset val="134"/>
      </rPr>
      <t>其中：</t>
    </r>
    <r>
      <rPr>
        <sz val="10"/>
        <rFont val="Times New Roman"/>
        <charset val="134"/>
      </rPr>
      <t xml:space="preserve"> </t>
    </r>
    <r>
      <rPr>
        <sz val="10"/>
        <rFont val="宋体"/>
        <charset val="134"/>
      </rPr>
      <t>调整工资转移支付</t>
    </r>
  </si>
  <si>
    <r>
      <rPr>
        <sz val="10"/>
        <rFont val="Times New Roman"/>
        <charset val="134"/>
      </rPr>
      <t xml:space="preserve">             </t>
    </r>
    <r>
      <rPr>
        <sz val="10"/>
        <rFont val="宋体"/>
        <charset val="134"/>
      </rPr>
      <t>农村税费改革转移支付</t>
    </r>
  </si>
  <si>
    <r>
      <rPr>
        <sz val="10"/>
        <rFont val="Times New Roman"/>
        <charset val="134"/>
      </rPr>
      <t xml:space="preserve">             </t>
    </r>
    <r>
      <rPr>
        <sz val="10"/>
        <rFont val="宋体"/>
        <charset val="134"/>
      </rPr>
      <t>工商部门停征两费等转移支付</t>
    </r>
  </si>
  <si>
    <r>
      <rPr>
        <sz val="10"/>
        <rFont val="宋体"/>
        <charset val="134"/>
      </rPr>
      <t xml:space="preserve">      </t>
    </r>
    <r>
      <rPr>
        <sz val="10"/>
        <rFont val="宋体"/>
        <charset val="134"/>
      </rPr>
      <t>其他</t>
    </r>
  </si>
  <si>
    <t>企业事业单位划转补助收入</t>
  </si>
  <si>
    <t>体制结算补助</t>
  </si>
  <si>
    <t>基层公检法司转移支付</t>
  </si>
  <si>
    <t>义务教育等转移支付</t>
  </si>
  <si>
    <t>基本养老金和低保等转移支付</t>
  </si>
  <si>
    <t>新型农村合作医疗等转移支付</t>
  </si>
  <si>
    <t>农村综合改革转移支付</t>
  </si>
  <si>
    <t>其他一般性转移支付</t>
  </si>
  <si>
    <t>三、专项转移支付</t>
  </si>
  <si>
    <t>一般公共服务</t>
  </si>
  <si>
    <t>国防</t>
  </si>
  <si>
    <t>公共安全</t>
  </si>
  <si>
    <t>教育</t>
  </si>
  <si>
    <t>科学技术</t>
  </si>
  <si>
    <t>文化体育与传媒</t>
  </si>
  <si>
    <t>社会保障和就业</t>
  </si>
  <si>
    <t>医疗卫生与计划生育</t>
  </si>
  <si>
    <t>节能环保</t>
  </si>
  <si>
    <t>城乡社区</t>
  </si>
  <si>
    <t>农林水</t>
  </si>
  <si>
    <t>交通运输</t>
  </si>
  <si>
    <t>资源勘探信息等</t>
  </si>
  <si>
    <t>商业服务业等</t>
  </si>
  <si>
    <t>金融</t>
  </si>
  <si>
    <t>国土海洋气象等</t>
  </si>
  <si>
    <t>住房保障</t>
  </si>
  <si>
    <t>粮油物资储备</t>
  </si>
  <si>
    <t>其他支出</t>
  </si>
  <si>
    <t xml:space="preserve">    住房保障</t>
  </si>
  <si>
    <t xml:space="preserve">    粮油物资储备</t>
  </si>
  <si>
    <t>表9</t>
  </si>
  <si>
    <t>2025年一般公共预算对下税收返还和转移支付预算分地区表</t>
  </si>
  <si>
    <t>地区</t>
  </si>
  <si>
    <t>决 算 数</t>
  </si>
  <si>
    <t>表10</t>
  </si>
  <si>
    <t>2025年君山区政府一般债务限额和余额情况表</t>
  </si>
  <si>
    <t>单位</t>
  </si>
  <si>
    <t>一般债务限额</t>
  </si>
  <si>
    <t>一般债务余额</t>
  </si>
  <si>
    <t>君山区</t>
  </si>
  <si>
    <t>表11</t>
  </si>
  <si>
    <t>2026年政府性基金预算收入明细表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</si>
  <si>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</si>
  <si>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</si>
  <si>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</si>
  <si>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</si>
  <si>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</si>
  <si>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</si>
  <si>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</si>
  <si>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</si>
  <si>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</si>
  <si>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</si>
  <si>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</si>
  <si>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</si>
  <si>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</si>
  <si>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</si>
  <si>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</si>
  <si>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</si>
  <si>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</si>
  <si>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</si>
  <si>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</si>
  <si>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</si>
  <si>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</si>
  <si>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</si>
  <si>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</si>
  <si>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</si>
  <si>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</si>
  <si>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</si>
  <si>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表12</t>
  </si>
  <si>
    <t>2026年政府性基金预算支出表</t>
  </si>
  <si>
    <r>
      <rPr>
        <b/>
        <sz val="11"/>
        <rFont val="宋体"/>
        <charset val="134"/>
      </rPr>
      <t>项</t>
    </r>
    <r>
      <rPr>
        <b/>
        <sz val="11"/>
        <rFont val="Times New Roman"/>
        <charset val="134"/>
      </rPr>
      <t xml:space="preserve">   </t>
    </r>
    <r>
      <rPr>
        <b/>
        <sz val="11"/>
        <rFont val="宋体"/>
        <charset val="134"/>
      </rPr>
      <t>目</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</si>
  <si>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</si>
  <si>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</si>
  <si>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</si>
  <si>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</si>
  <si>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</si>
  <si>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</si>
  <si>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</si>
  <si>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</si>
  <si>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</si>
  <si>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</si>
  <si>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</si>
  <si>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</si>
  <si>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</si>
  <si>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</si>
  <si>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</si>
  <si>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</si>
  <si>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</si>
  <si>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</si>
  <si>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</si>
  <si>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</si>
  <si>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</si>
  <si>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</si>
  <si>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</si>
  <si>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</si>
  <si>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</si>
  <si>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</si>
  <si>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</si>
  <si>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三、城乡社区支出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</si>
  <si>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</si>
  <si>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</si>
  <si>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</si>
  <si>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</si>
  <si>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</si>
  <si>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</si>
  <si>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</si>
  <si>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</si>
  <si>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</si>
  <si>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</si>
  <si>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</si>
  <si>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</si>
  <si>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</si>
  <si>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</si>
  <si>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</si>
  <si>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</si>
  <si>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</si>
  <si>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</si>
  <si>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</si>
  <si>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</si>
  <si>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</si>
  <si>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</si>
  <si>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</si>
  <si>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</si>
  <si>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</si>
  <si>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</si>
  <si>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</si>
  <si>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</si>
  <si>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</si>
  <si>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</si>
  <si>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</si>
  <si>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</si>
  <si>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</si>
  <si>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</si>
  <si>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</si>
  <si>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</si>
  <si>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四、农林水支出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</si>
  <si>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</si>
  <si>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</si>
  <si>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</si>
  <si>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</si>
  <si>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</si>
  <si>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</si>
  <si>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</si>
  <si>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</si>
  <si>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</si>
  <si>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</si>
  <si>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</si>
  <si>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</si>
  <si>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</si>
  <si>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</si>
  <si>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</si>
  <si>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</si>
  <si>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</si>
  <si>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</si>
  <si>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</si>
  <si>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</si>
  <si>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五、交通运输支出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</si>
  <si>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</si>
  <si>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</si>
  <si>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</si>
  <si>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</si>
  <si>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</si>
  <si>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</si>
  <si>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</si>
  <si>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</si>
  <si>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</si>
  <si>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</si>
  <si>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</si>
  <si>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</si>
  <si>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</si>
  <si>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</si>
  <si>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</si>
  <si>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</si>
  <si>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</si>
  <si>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</si>
  <si>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</si>
  <si>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</si>
  <si>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</si>
  <si>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</si>
  <si>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</si>
  <si>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</si>
  <si>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</si>
  <si>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</si>
  <si>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</si>
  <si>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</si>
  <si>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</si>
  <si>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</si>
  <si>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</si>
  <si>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</si>
  <si>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</si>
  <si>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</si>
  <si>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</si>
  <si>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</si>
  <si>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</si>
  <si>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</si>
  <si>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</si>
  <si>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</si>
  <si>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</si>
  <si>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</si>
  <si>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</si>
  <si>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</si>
  <si>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</si>
  <si>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</si>
  <si>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六、资源勘探工业信息等支出</t>
  </si>
  <si>
    <t xml:space="preserve">    农网还贷资金支出</t>
  </si>
  <si>
    <t xml:space="preserve">      地方农网还贷资金支出</t>
  </si>
  <si>
    <t xml:space="preserve">      其他农网还贷资金支出</t>
  </si>
  <si>
    <t>七、其他支出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</si>
  <si>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</si>
  <si>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</si>
  <si>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</si>
  <si>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</si>
  <si>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</si>
  <si>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</si>
  <si>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</si>
  <si>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</si>
  <si>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</si>
  <si>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</si>
  <si>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</si>
  <si>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</si>
  <si>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</si>
  <si>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</si>
  <si>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</si>
  <si>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</si>
  <si>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</si>
  <si>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</si>
  <si>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</si>
  <si>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</si>
  <si>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</si>
  <si>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</si>
  <si>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</si>
  <si>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</si>
  <si>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八、债务还本支出</t>
  </si>
  <si>
    <t xml:space="preserve">      地方政府专项债务还本支出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</si>
  <si>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</si>
  <si>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</si>
  <si>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</si>
  <si>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</si>
  <si>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</si>
  <si>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</si>
  <si>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</si>
  <si>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</si>
  <si>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</si>
  <si>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</si>
  <si>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</si>
  <si>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</si>
  <si>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</si>
  <si>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</si>
  <si>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</si>
  <si>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</si>
  <si>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</si>
  <si>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</si>
  <si>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</si>
  <si>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</si>
  <si>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</si>
  <si>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</si>
  <si>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</si>
  <si>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</si>
  <si>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</si>
  <si>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</si>
  <si>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</si>
  <si>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</si>
  <si>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</si>
  <si>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</si>
  <si>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</si>
  <si>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</si>
  <si>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</si>
  <si>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</si>
  <si>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</si>
  <si>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</si>
  <si>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</si>
  <si>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</si>
  <si>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</si>
  <si>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</si>
  <si>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</si>
  <si>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</si>
  <si>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</si>
  <si>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</si>
  <si>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</si>
  <si>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</si>
  <si>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</si>
  <si>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</si>
  <si>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</si>
  <si>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</si>
  <si>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</si>
  <si>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</si>
  <si>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</si>
  <si>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</si>
  <si>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</si>
  <si>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</si>
  <si>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</si>
  <si>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</si>
  <si>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</si>
  <si>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</si>
  <si>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</si>
  <si>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</si>
  <si>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</si>
  <si>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</si>
  <si>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表13</t>
  </si>
  <si>
    <t>2026年政府性基金预算本级支出表</t>
  </si>
  <si>
    <t>表14</t>
  </si>
  <si>
    <t>2026年政府性基金转移支付预算分项目表</t>
  </si>
  <si>
    <t>项  目</t>
  </si>
  <si>
    <t>金  额</t>
  </si>
  <si>
    <t>表15</t>
  </si>
  <si>
    <t>2026年政府性基金转移支付预算分地区表</t>
  </si>
  <si>
    <t>表16</t>
  </si>
  <si>
    <t>2025年君山区政府专项债务限额和余额情况表</t>
  </si>
  <si>
    <t>专项债务限额</t>
  </si>
  <si>
    <t>专项债务余额</t>
  </si>
  <si>
    <t>表17</t>
  </si>
  <si>
    <t>2026年国有资本经营预算收入表</t>
  </si>
  <si>
    <t>（本表无数据）</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</si>
  <si>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</si>
  <si>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</si>
  <si>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</si>
  <si>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</si>
  <si>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</si>
  <si>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</si>
  <si>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</si>
  <si>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</si>
  <si>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</si>
  <si>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</si>
  <si>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</si>
  <si>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</si>
  <si>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</si>
  <si>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t xml:space="preserve"> ㈢ 上级补助收入</t>
  </si>
  <si>
    <t xml:space="preserve"> ㈣ 其他收入</t>
  </si>
  <si>
    <t>此表无数据，为空表</t>
  </si>
  <si>
    <t>表18</t>
  </si>
  <si>
    <t>2026年国有资本经营预算支出表</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</si>
  <si>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</si>
  <si>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</si>
  <si>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</si>
  <si>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</si>
  <si>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</si>
  <si>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</si>
  <si>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</si>
  <si>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</si>
  <si>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</si>
  <si>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</si>
  <si>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</si>
  <si>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</si>
  <si>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</si>
  <si>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</si>
  <si>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</si>
  <si>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</si>
  <si>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5、其他费用</t>
  </si>
  <si>
    <t>其中：国企改革改制工作经费</t>
  </si>
  <si>
    <t>四、当年预算资金结余</t>
  </si>
  <si>
    <t>表19</t>
  </si>
  <si>
    <t>2026年社会保险基金收入预算表</t>
  </si>
  <si>
    <t>项    目</t>
  </si>
  <si>
    <t>城乡居民基本养老保险基金</t>
  </si>
  <si>
    <t>机关事业养老保险基金</t>
  </si>
  <si>
    <t>一、收入合计</t>
  </si>
  <si>
    <t xml:space="preserve">   其中:保险费收入</t>
  </si>
  <si>
    <t xml:space="preserve">        利息收入</t>
  </si>
  <si>
    <t xml:space="preserve">        财政补贴收入</t>
  </si>
  <si>
    <t xml:space="preserve">        委托投资收益</t>
  </si>
  <si>
    <t xml:space="preserve">        其他收入</t>
  </si>
  <si>
    <t xml:space="preserve">        转移收入</t>
  </si>
  <si>
    <t>表20</t>
  </si>
  <si>
    <t>2026年社会保险基金支出预算表</t>
  </si>
  <si>
    <t xml:space="preserve">   其中:社会保险待遇支出</t>
  </si>
  <si>
    <t xml:space="preserve">        其他支出</t>
  </si>
  <si>
    <t xml:space="preserve">        转移支出</t>
  </si>
  <si>
    <t>表21</t>
  </si>
  <si>
    <t>2025年君山区地方债务限额余额表</t>
  </si>
  <si>
    <t>2025年政府债务限额</t>
  </si>
  <si>
    <t>2025年政府债务余额</t>
  </si>
  <si>
    <t>一般</t>
  </si>
  <si>
    <t>专项</t>
  </si>
  <si>
    <t>表22</t>
  </si>
  <si>
    <t>2025年末地方政府债券发行、还本付息情况表</t>
  </si>
  <si>
    <t>地方政府债券发行情况</t>
  </si>
  <si>
    <t>地方政府还本付息情况</t>
  </si>
  <si>
    <t>一般债券</t>
  </si>
  <si>
    <t>专项债券</t>
  </si>
  <si>
    <t>还本</t>
  </si>
  <si>
    <t>付息</t>
  </si>
  <si>
    <t>新增</t>
  </si>
  <si>
    <t>置换</t>
  </si>
  <si>
    <t>再融资</t>
  </si>
  <si>
    <t>小计</t>
  </si>
  <si>
    <t>表23</t>
  </si>
  <si>
    <t>2025年新增债券资金使用安排情况表</t>
  </si>
  <si>
    <t>单位编码</t>
  </si>
  <si>
    <r>
      <rPr>
        <sz val="9"/>
        <rFont val="Times New Roman"/>
        <charset val="0"/>
      </rPr>
      <t xml:space="preserve">   </t>
    </r>
    <r>
      <rPr>
        <sz val="9"/>
        <rFont val="宋体"/>
        <charset val="134"/>
      </rPr>
      <t>单位名称</t>
    </r>
  </si>
  <si>
    <r>
      <rPr>
        <sz val="9"/>
        <rFont val="Times New Roman"/>
        <charset val="0"/>
      </rPr>
      <t xml:space="preserve"> </t>
    </r>
    <r>
      <rPr>
        <sz val="9"/>
        <rFont val="宋体"/>
        <charset val="134"/>
      </rPr>
      <t>金额</t>
    </r>
  </si>
  <si>
    <t>摘要</t>
  </si>
  <si>
    <t>一、</t>
  </si>
  <si>
    <t>岳阳市君山区交通运输局</t>
  </si>
  <si>
    <t>滨江路及配套设施工程</t>
  </si>
  <si>
    <t>岳阳市君山区教育局</t>
  </si>
  <si>
    <t>改善义务教育学校基本办学条件</t>
  </si>
  <si>
    <t>君山区乡村振兴服务中心</t>
  </si>
  <si>
    <t>支持巩固脱贫攻坚成果</t>
  </si>
  <si>
    <t>127001</t>
  </si>
  <si>
    <t>135</t>
  </si>
  <si>
    <t>岳阳市君山区民政局</t>
  </si>
  <si>
    <t>农村敬老院改扩建</t>
  </si>
  <si>
    <t>140001</t>
  </si>
  <si>
    <t>岳阳市君山区住房和城乡建设局</t>
  </si>
  <si>
    <t>2023年老旧小区油烟治理工程费用</t>
  </si>
  <si>
    <t>144006</t>
  </si>
  <si>
    <t>岳阳市君山区乡村振兴服务中心</t>
  </si>
  <si>
    <t>支持巩固拓展脱贫攻坚成果</t>
  </si>
  <si>
    <t>149001</t>
  </si>
  <si>
    <t>岳阳长江经济带最美长江岸线公路提质改造工作</t>
  </si>
  <si>
    <t>滨江路及配套设施工程一期（G240君山绕城公路）</t>
  </si>
  <si>
    <t>君山区S304建新口至南堤拐项目工程</t>
  </si>
  <si>
    <t>150</t>
  </si>
  <si>
    <t>岳阳市君山产业开发区管理委员会</t>
  </si>
  <si>
    <t>园区专项</t>
  </si>
  <si>
    <t>155</t>
  </si>
  <si>
    <t>君山区公路建设和养护中心</t>
  </si>
  <si>
    <t>君山区七茅公路广兴洲南段拓宽改造工程</t>
  </si>
  <si>
    <t>君山区七茅公路广兴洲西段拓宽改造工程</t>
  </si>
  <si>
    <t>岳阳市君山区S509线钱农大桥改建工程</t>
  </si>
  <si>
    <t>岳阳市君山区S509线大中修</t>
  </si>
  <si>
    <t>干线公路安防设施精细化提升</t>
  </si>
  <si>
    <t>岳阳市公安局君山分局</t>
  </si>
  <si>
    <t>“天网”视频监控</t>
  </si>
  <si>
    <t>君山区道路安全设施升级改造</t>
  </si>
  <si>
    <t>107</t>
  </si>
  <si>
    <t>区委政法委</t>
  </si>
  <si>
    <t>社会治安综合治理中心-新建技术业务用房</t>
  </si>
  <si>
    <t>解决区住建局工程项目资金</t>
  </si>
  <si>
    <t>140003</t>
  </si>
  <si>
    <t>岳阳市君山区住房保障中心</t>
  </si>
  <si>
    <t>解决君山毛巾厂工矿棚改项目相关配套资金</t>
  </si>
  <si>
    <t>204001</t>
  </si>
  <si>
    <t>君山区广兴洲镇人民政府</t>
  </si>
  <si>
    <t>解决区广兴洲镇自来水管网升级改造经费</t>
  </si>
  <si>
    <t>205001</t>
  </si>
  <si>
    <t>君山区许市镇人民政府</t>
  </si>
  <si>
    <t>解决许市镇农饮管网改造项目资金</t>
  </si>
  <si>
    <t>君山区水利工程项目建设管理中心</t>
  </si>
  <si>
    <t>农村集中供水项目</t>
  </si>
  <si>
    <t>解决君山区农村客货邮服务中心（汽车客运站二期）项目建设资金</t>
  </si>
  <si>
    <t>解决交通建设工程款（荆江大道二期（三标段）180.958542万元、）</t>
  </si>
  <si>
    <t>解决交通建设工程款及项目服务类经费（农村客货邮服务中心（汽车客运站二期））</t>
  </si>
  <si>
    <t>解决交通建设工程款及项目服务类经费（交通建设项目区级配套资金）（君山区2022年创“四好农村路”省级示范区附属工程）</t>
  </si>
  <si>
    <t>解决交通建设工程款及项目服务类经费（S304君山区建新口-南堤拐公路建设项目）（四标段）</t>
  </si>
  <si>
    <t>解决交通建设工程款及项目服务类经费（S304君山区建新口-南堤拐公路一标段）</t>
  </si>
  <si>
    <t>解决交通建设工程款及项目服务类经费（君山区农村客货服务中心-汽车客运站二期建设项目）</t>
  </si>
  <si>
    <t>解决创省级“四好农村路”示范区养护工程工程费用</t>
  </si>
  <si>
    <t>解决交通项目建设资金（君山客运站）</t>
  </si>
  <si>
    <t>149003</t>
  </si>
  <si>
    <t>岳阳市君山区农村公路养护中心</t>
  </si>
  <si>
    <t>解决消除X003新芦线（农科桥至新河段）安全隐患资金</t>
  </si>
  <si>
    <t>解决君山区2019年集中连片农村公路提质改造工程结算工程款</t>
  </si>
  <si>
    <t>201001</t>
  </si>
  <si>
    <t>君山区良心堡镇人民政府</t>
  </si>
  <si>
    <t>解决区良心堡镇棚户区改造历史遗留问题资金</t>
  </si>
  <si>
    <t>君山区农村公路养护中心</t>
  </si>
  <si>
    <t>解决创省级“四好农村路”示范区养护工程费用</t>
  </si>
  <si>
    <t>202001</t>
  </si>
  <si>
    <t>君山区钱粮湖镇人民政府</t>
  </si>
  <si>
    <t>解决钱粮湖镇百花大道安全隐患整改项目资金</t>
  </si>
  <si>
    <t>解决广兴洲镇沿江村集中建房点项目建设资金缺口</t>
  </si>
  <si>
    <t>解决区许市镇改善水利设施资金</t>
  </si>
  <si>
    <t>二、</t>
  </si>
  <si>
    <t>君山区老旧小区综合提质改造及配套基础设施建设项目</t>
  </si>
  <si>
    <t>142001</t>
  </si>
  <si>
    <t>岳阳市君山区拆迁安置服务中心</t>
  </si>
  <si>
    <t>2025年君山区第一批土储债项目002号</t>
  </si>
  <si>
    <t>900023</t>
  </si>
  <si>
    <t>岳阳市君山区城市建设投资有限公司</t>
  </si>
  <si>
    <t>岳阳市君山区桥头堡三角坪片区棚改及配套设施项目（一期）设计-采购-施工总承包</t>
  </si>
  <si>
    <t>150001</t>
  </si>
  <si>
    <t>君山产业开发区“五好园区”建设项目</t>
  </si>
  <si>
    <t>君山区2016年城市棚户区改造项目200万、岳阳市君山区国有垦区2016年棚户区改造工程建设项目1700万</t>
  </si>
  <si>
    <t>147010</t>
  </si>
  <si>
    <t>2016年华洪运河治理项目</t>
  </si>
  <si>
    <t>2018友谊电排改扩建项目</t>
  </si>
  <si>
    <t>君山产业开发区荆江门片区标准化厂房七期西边、南边建设通透式围墙项目</t>
  </si>
  <si>
    <t>君山区工业园荆江门北片区电子园土方回填工程项目</t>
  </si>
  <si>
    <t>君山产业开发区言科新能源室内装修工程</t>
  </si>
  <si>
    <t>君山工业园荆江门北片区金园路、荣兴路、昌泰路建设项目(一期)一标段</t>
  </si>
  <si>
    <t>君山区2016年城市棚户区改造项目</t>
  </si>
  <si>
    <t>岳阳市君山区国有垦区2016年棚户区改造工程建设项目</t>
  </si>
  <si>
    <t>岳阳市君山区2017年城市棚户区改造（二期）</t>
  </si>
  <si>
    <t>君山区濠河江湖连通综合整治工程（一期）</t>
  </si>
  <si>
    <t>岳阳市2015年国有垦区棚户区（危旧房）改造建设项目</t>
  </si>
  <si>
    <t>岳阳市君山区污水处理工程建设项目</t>
  </si>
  <si>
    <t>岳阳市2014-2015年棚户区改造建设项目（一期）</t>
  </si>
  <si>
    <t>表24</t>
  </si>
  <si>
    <t>2026年度地方政府债券还本付息预算表</t>
  </si>
  <si>
    <t>地方政府债券还本</t>
  </si>
  <si>
    <t>地方政府付息</t>
  </si>
  <si>
    <t>表25</t>
  </si>
  <si>
    <t>2026年君山区一般预算“三公”经费预算表</t>
  </si>
  <si>
    <t>合   计</t>
  </si>
  <si>
    <t>因公出国（境）费</t>
  </si>
  <si>
    <t>公务用车购置及运行费</t>
  </si>
  <si>
    <t>公务用车购置费</t>
  </si>
  <si>
    <t>公务用车运行费</t>
  </si>
  <si>
    <t xml:space="preserve">    根据上级和区政府部署安排，经区财政局汇总，君山区行政单位（含参照公务员法管理的事业单位）、事业单位和其他单位使用当年一般公共预算拨款（包括一般公共预算经费拨款和纳入一般公共预算管理的非税收入）安排的2026年“三公”经费预算为287.79万元，同比下降15.23% ，其中：公务接待费62.19万元；因公出国（境）费0万元；公务用车购置及运行维护费225.6万元。2026年君山区“三公”经费预算数同比上年下降51.69万元。</t>
  </si>
  <si>
    <t>表26</t>
  </si>
  <si>
    <t>岳阳区君山区2026年预算绩效管理工作方案</t>
  </si>
  <si>
    <t xml:space="preserve">2026年度君山区预算绩效管理工作方案
为全面落实省、市关于预算绩效管理的总体部署，进一步提升财政资源配置效率和使用效益，结合我区实际，制定本工作方案。
一、工作目标
深入贯彻落实全省财政工作会议精神，以提升财政治理效能为主线，强化绩效导向，推动绩效理念向绩效行动转化。夯实绩效管理基础，硬化责任约束，强化财审联动，主动接受人大监督，推动绩效管理扩面提质。力争到2026年底，基本建成全方位、全过程、全覆盖的预算绩效管理体系。
二、主要任务
（一）开展绩效主题培训（1-10月）
围绕《君山区预算绩效管理实施办法》落实及年度目标，组织全区预算绩效管理系统开展多元化培训。
1.上级培训参与（1-5月）
按市局安排参加现场培训，组织预算单位参与或举办区级专场。
2.外出学习交流（6-10月）：根据省、市财政审计系统安排，分批次组织绩效管理团队外出学习。
（二）完善绩效管理制度（6-12月）
对标省、市制度体系，健全区级预算绩效管理工作机制，规范第三方参与行为，强化绩效管理责任约束。
（三）加强绩效目标管理（全年）
前移管理关口，推进事前绩效评估试点，做优绩效目标管理，实现绩效目标与预算编制同步运行。
1.绩效目标申报审核（2025年12月）
2026年度预算绩效目标申报与审核，已于2025年12月份与部门预算编制同步启动。财政部门组织对预算绩效目标申报的跟踪审核，并指导录入预算一体化系统，必要时应组织第三方对新增重大政策和项目、基建投资项目独立开展事前绩效评估与绩效目标跟踪评价，申报质量及评价结果将作为预算编制依据。
2.绩效目标批复与公开（1-6月）
试点向区人大报送2026年度一般公共预算编制所涉及的专项支出预算绩效目标编制(草案)。待2025年度区级预算草案经区人大审查批准后，区财政局对标“四本”预算涉及的所有预算绩效目标与部门预算同步批复。预算单位在公开部门预决算时，应同步公开重点支出项目绩效目标。
（四）实施绩效跟踪监控（全年）
围绕绩效目标的实现程度和预算执行的时效性，实行资金绩效运行“双监控”，实现部门整体和项目支出绩效监控全覆盖，及时纠正偏差。
1.部门绩效运行监控（5-11月）
预算单位自行开展部门整体支出和项目支出绩效运行监控。并将9月底的监控情况，在10月份后五个工作日内，向财政部门报送绩效监控表（整体支出及30万元以上项目需报送纸质+电子档监控表）。
2.重点绩效监控（9-12月）
财政部门审核汇总，视情委托第三方对重点支出项目实施监控，结果并入年度综合绩效评价报告，并与预算进度挂钩。
（五）开展财政支出绩效评价（3-12月）
财政支出绩效评价与预决算同步实施，全面衡量财政资金使用效益。
1.单位绩效自评（3-5月）
预算单位组织对2025年度部门整体支出和项目支出开展绩效自评，撰写自评报告。自评范围应覆盖本级全部预算资金（部门整体支出和30万元以上项目支出）；自评材料及附件应于5月10日前报送区财政部门审核。在自评基础上，预算单位应针对上级管理部门及年度绩效管理要求，自行选择1-2个支出项目委托第三方开展部门重点绩效评价或重点绩效监控。针对预算单位自行开展的绩效评价报告质量，财政部门再组织第三方实施跟踪再评价；预算单位应于6月30日前将自评报告在区政府网站专栏公开。
2.财政重点评价（6-12月）
财政重点绩效评价将“扩面提质”再升级，对标省厅、市局考核要求，聚焦延伸涉粮资金、民生保障与财政奖补资金、政府债务以及涉及社会关注等重点支出项目。于5月底前将重点绩效评价选项（草案）报同级政府审定；7月底前按程序组织第三方开展现场绩效评价；11月底前完成绩效评价报告，并归集整编2026年度本级财政支出绩效评价工作情况综合报告，上报同级政府、人大及上级主管部门。
（六）强化评价结果应用（全年）
绩效评价有结果，评价结果有应用，逐步实施“五挂钩五约束”机制，推动绩效评价结果真用、实用。
1.落实评价结果应用整改机制（1-5月）
严格按照《岳阳市预算绩效管理实施办法》要求,健全绩效评价结果反馈和绩效问题整改主体责任机制。。
2.落实绩效评价结果公开机制（1-6月）
按照“谁花钱谁担责、谁实施谁公开”原则，预算部门应针对2025年度绩效自评、监控和绩效评价发现的问题进行整改，评价结果及整改应用情况随部门决算同步公开。财政部门应归集上报的年度绩效评价结果及应用整改情况的报告，在区政府网站及时公开，做到“非涉密、全公开”，主动接受社会公众监督。
3.落实与预算安排相结合机制（1-12月）
进一步完善绩效评价结果与预算安排相结合机制，对绩效好的政策和项目原则上优先保障，对绩效一般的政策和项目督促整改，对低效无效资金一律削减或取消，对长期沉淀的资金一律收回。
4.政府考评衔接机制（12月底）：进一步深化预算绩效管理和政府绩效评估有机结合机制。做好2026年省市综合绩效评估对接工作，完善预算部门有关绩效管理考核指标。按绩效考评要求向市财政局报送年度绩效总结与佐证材料。区财政局将对标采集的考评数据上报区政府，并提请对前期绩效管理考评低效单位实施整改问责机制。
5.落实财政审计协同联动机制（全年）
结合区审计局年度审计计划，商定重点选项开展绩效评价，并将绩效管理作为年度审计重点内容,实时开展财审联合行动。针对绩效管理实施过程中发现的问题，财审协同交流成果互用，实现数据和信息共享。
三、工作要求
（一）持续推进
坚持以绩效目标为龙头、执行监控为支撑、结果应用为核心，全面构建预算绩效管理问效闭环。实施环节所涉及的事前绩效评估、绩效目标管理、绩效运行监控、绩效评价及其结果应用等系列常态化工作，将按照省市相关制度及明确的规定动作要求，分步骤对点对标执行。所有政府采购项目应按要求在系统中填报绩效目标和自评。
（二）责任落实
各预算单位应进一步提高对全面实施预算绩效管理的重要性认识，切实担负全面绩效管理组织责任，发挥绩效管理主体作用；加强在人员、机构和经费方面的基础保障，优化工作流程，强化标准引领，确保绩效管理覆盖资金使用全链条。
</t>
  </si>
  <si>
    <t>表27</t>
  </si>
  <si>
    <t>2025年乡村振兴资金公示网址汇总表</t>
  </si>
  <si>
    <t>项目名称</t>
  </si>
  <si>
    <t>网    址</t>
  </si>
  <si>
    <t>公示时间</t>
  </si>
  <si>
    <t>乡村振兴资金网址：</t>
  </si>
  <si>
    <t>http://www.junshan.gov.cn/32415/40825/40890/40891/42952/index.htm</t>
  </si>
  <si>
    <t>一、乡村振兴相关政策文件</t>
  </si>
  <si>
    <t>省委省政府发布《关于全面推进乡村振兴 加快农业农村现代化的实施意见》</t>
  </si>
  <si>
    <t>http://www.junshan.gov.cn/32415/40825/40890/40891/40893/content_1901883.html</t>
  </si>
  <si>
    <t>二、乡村振兴资金分配方案</t>
  </si>
  <si>
    <t>2025年市级财政衔接资金分配计划（十三） 君农办发〔2025〕21号</t>
  </si>
  <si>
    <t>https://www.junshan.gov.cn/32415/40825/40890/40891/42952/content_2343963.html</t>
  </si>
  <si>
    <t>2025年区级财政衔接资金分配计划（十二） 君农办发〔2025〕17号</t>
  </si>
  <si>
    <t>https://www.junshan.gov.cn/32415/40825/40890/40891/42952/content_2337968.html</t>
  </si>
  <si>
    <t>2025年省级财政衔接资金分配计划（十一） 君农办发〔2025〕16号</t>
  </si>
  <si>
    <t>https://www.junshan.gov.cn/32415/40825/40890/40891/42952/content_2326930.html</t>
  </si>
  <si>
    <t>2025年省级财政衔接资金分配计划（十） 君农办发〔2025〕15号</t>
  </si>
  <si>
    <t>https://www.junshan.gov.cn/32415/40825/40890/40891/42952/content_2322891.html</t>
  </si>
  <si>
    <t>2025年区级财政衔接资金分配计划（九） 君农办发〔2025〕13号</t>
  </si>
  <si>
    <t>https://www.junshan.gov.cn/32415/40825/40890/40891/42952/content_2322888.html</t>
  </si>
  <si>
    <t>2025年省级财政衔接资金分配计划（八） 君农办发〔2025〕11号</t>
  </si>
  <si>
    <t>https://www.junshan.gov.cn/32415/40825/40890/40891/42952/content_2316923.html</t>
  </si>
  <si>
    <t>2025年省级财政衔接资金分配计划（七） 君农办发〔2025〕10号</t>
  </si>
  <si>
    <t>https://www.junshan.gov.cn/32415/40825/40890/40891/42952/content_2316922.html</t>
  </si>
  <si>
    <t>2025年省级财政衔接资金分配计划（六） 君农办发〔2025〕9号</t>
  </si>
  <si>
    <t>https://www.junshan.gov.cn/32415/40825/40890/40891/42952/content_2316921.html</t>
  </si>
  <si>
    <t>2025年省级财政衔接资金分配计划（五） 君农办发〔2025〕8号</t>
  </si>
  <si>
    <t>https://www.junshan.gov.cn/32415/40825/40890/40891/42952/content_2312740.html</t>
  </si>
  <si>
    <t>2025年中央财政衔接资金分配计划（四） 君农办发〔2025〕7号</t>
  </si>
  <si>
    <t>https://www.junshan.gov.cn/32415/40825/40890/40891/42952/content_2322878.html</t>
  </si>
  <si>
    <t>2025年中央财政衔接资金分配计划（三） 君农办发〔2025〕3号</t>
  </si>
  <si>
    <t>https://www.junshan.gov.cn/32415/40825/40890/40891/42952/content_2298265.html</t>
  </si>
  <si>
    <t>2025年中央财政衔接资金分配计划（二） 君农办发〔2025〕2号</t>
  </si>
  <si>
    <t>https://www.junshan.gov.cn/32415/40825/40890/40891/42952/content_2290389.html</t>
  </si>
  <si>
    <t>2025年市级财政衔接资金分配计划（一） 君农办发〔2025〕1号</t>
  </si>
  <si>
    <t>https://www.junshan.gov.cn/32415/40825/40890/40891/42952/content_2280106.html</t>
  </si>
  <si>
    <t>三、乡村振兴项目库</t>
  </si>
  <si>
    <t>君山区2026年度拟入库项目审定情况公告</t>
  </si>
  <si>
    <t>https://www.junshan.gov.cn/32415/40825/40890/40891/42952/content_2337970.html</t>
  </si>
  <si>
    <t>君山区2026年度拟入库项目审定情况公示</t>
  </si>
  <si>
    <t>https://www.junshan.gov.cn/32415/40825/40890/40891/42952/content_2337971.html</t>
  </si>
  <si>
    <t>君山区2025年中动态调整拟入库项目审定情况公告</t>
  </si>
  <si>
    <t>https://www.junshan.gov.cn/32415/40825/40890/40891/42952/content_2325912.html</t>
  </si>
  <si>
    <t>君山区2025年中动态调整拟入库项目审定情况公示</t>
  </si>
  <si>
    <t>https://www.junshan.gov.cn/32415/40825/40890/40891/42952/content_2325909.html</t>
  </si>
  <si>
    <t>四、其他：</t>
  </si>
  <si>
    <t>岳阳市君山区2025年度巩固拓展脱贫攻坚成果同乡村振兴有效衔接项目计划完成情况公告</t>
  </si>
  <si>
    <t>https://www.junshan.gov.cn/32415/40825/40890/40891/42952/content_2348462.html</t>
  </si>
  <si>
    <t>关于下达2026年财政衔接推进乡村振兴补助资金项目计划的公告</t>
  </si>
  <si>
    <t>https://www.junshan.gov.cn/32415/40825/40890/40891/42952/content_2339132.html</t>
  </si>
  <si>
    <t>关于君山区2024年衔接资金项目资产确权登记的公示</t>
  </si>
  <si>
    <t>https://www.junshan.gov.cn/32415/40825/40890/40891/42952/content_2312738.html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</si>
</sst>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 ;[Red]\-0\ ;"/>
    <numFmt numFmtId="179" formatCode="0.00_);[Red]\(0.00\)"/>
    <numFmt numFmtId="180" formatCode="0.00_ "/>
  </numFmts>
  <fonts count="122">
    <font>
      <sz val="12"/>
      <name val="宋体"/>
      <charset val="134"/>
    </font>
    <font>
      <sz val="11"/>
      <color theme="1"/>
      <name val="宋体"/>
      <charset val="134"/>
      <scheme val="minor"/>
    </font>
    <font>
      <b/>
      <sz val="12"/>
      <name val="宋体"/>
      <charset val="134"/>
    </font>
    <font>
      <sz val="10"/>
      <name val="宋体"/>
      <charset val="134"/>
      <scheme val="minor"/>
    </font>
    <font>
      <b/>
      <sz val="18"/>
      <name val="宋体"/>
      <charset val="134"/>
    </font>
    <font>
      <b/>
      <sz val="12"/>
      <name val="仿宋"/>
      <charset val="134"/>
    </font>
    <font>
      <u/>
      <sz val="12"/>
      <color rgb="FF800080"/>
      <name val="宋体"/>
      <charset val="134"/>
    </font>
    <font>
      <sz val="12"/>
      <name val="仿宋"/>
      <charset val="134"/>
    </font>
    <font>
      <u/>
      <sz val="12"/>
      <color theme="10"/>
      <name val="宋体"/>
      <charset val="134"/>
    </font>
    <font>
      <sz val="12"/>
      <color rgb="FF0071BD"/>
      <name val="Microsoft Yahei"/>
      <charset val="134"/>
    </font>
    <font>
      <sz val="11"/>
      <color rgb="FF0071BD"/>
      <name val="Microsoft Yahei"/>
      <charset val="134"/>
    </font>
    <font>
      <b/>
      <sz val="18"/>
      <name val="宋体"/>
      <charset val="134"/>
      <scheme val="minor"/>
    </font>
    <font>
      <sz val="16"/>
      <name val="宋体"/>
      <charset val="134"/>
    </font>
    <font>
      <b/>
      <sz val="24"/>
      <name val="宋体"/>
      <charset val="134"/>
      <scheme val="minor"/>
    </font>
    <font>
      <b/>
      <sz val="18"/>
      <name val="Times New Roman"/>
      <charset val="134"/>
    </font>
    <font>
      <sz val="16"/>
      <name val="仿宋_GB2312"/>
      <charset val="134"/>
    </font>
    <font>
      <sz val="16"/>
      <name val="黑体"/>
      <charset val="134"/>
    </font>
    <font>
      <b/>
      <sz val="16"/>
      <name val="楷体_GB2312"/>
      <charset val="134"/>
    </font>
    <font>
      <b/>
      <sz val="16"/>
      <name val="仿宋_GB2312"/>
      <charset val="134"/>
    </font>
    <font>
      <b/>
      <sz val="18"/>
      <color theme="1"/>
      <name val="宋体"/>
      <charset val="134"/>
    </font>
    <font>
      <sz val="12"/>
      <name val="宋体"/>
      <charset val="134"/>
      <scheme val="minor"/>
    </font>
    <font>
      <b/>
      <sz val="18"/>
      <color theme="1"/>
      <name val="宋体"/>
      <charset val="134"/>
      <scheme val="minor"/>
    </font>
    <font>
      <sz val="11"/>
      <name val="宋体"/>
      <charset val="134"/>
    </font>
    <font>
      <b/>
      <sz val="9"/>
      <name val="宋体"/>
      <charset val="134"/>
    </font>
    <font>
      <sz val="9"/>
      <name val="宋体"/>
      <charset val="134"/>
    </font>
    <font>
      <sz val="9"/>
      <color indexed="10"/>
      <name val="宋体"/>
      <charset val="134"/>
    </font>
    <font>
      <sz val="14"/>
      <name val="黑体"/>
      <charset val="134"/>
    </font>
    <font>
      <sz val="9"/>
      <name val="仿宋_GB2312"/>
      <charset val="134"/>
    </font>
    <font>
      <sz val="9"/>
      <name val="Times New Roman"/>
      <charset val="0"/>
    </font>
    <font>
      <b/>
      <sz val="9"/>
      <color theme="1"/>
      <name val="宋体"/>
      <charset val="134"/>
      <scheme val="minor"/>
    </font>
    <font>
      <sz val="9"/>
      <color rgb="FF000000"/>
      <name val="宋体"/>
      <charset val="134"/>
    </font>
    <font>
      <sz val="9"/>
      <color theme="1"/>
      <name val="宋体"/>
      <charset val="134"/>
    </font>
    <font>
      <sz val="9"/>
      <color theme="1"/>
      <name val="宋体"/>
      <charset val="134"/>
      <scheme val="minor"/>
    </font>
    <font>
      <sz val="9"/>
      <color theme="1"/>
      <name val="宋体"/>
      <charset val="134"/>
      <scheme val="major"/>
    </font>
    <font>
      <sz val="9"/>
      <color rgb="FF000000"/>
      <name val="宋体"/>
      <charset val="134"/>
      <scheme val="major"/>
    </font>
    <font>
      <sz val="10"/>
      <color theme="1"/>
      <name val="宋体"/>
      <charset val="134"/>
      <scheme val="minor"/>
    </font>
    <font>
      <b/>
      <sz val="20"/>
      <color theme="1"/>
      <name val="宋体"/>
      <charset val="134"/>
    </font>
    <font>
      <sz val="10"/>
      <name val="宋体"/>
      <charset val="134"/>
    </font>
    <font>
      <b/>
      <sz val="11"/>
      <name val="宋体"/>
      <charset val="134"/>
    </font>
    <font>
      <sz val="12"/>
      <name val="黑体"/>
      <charset val="134"/>
    </font>
    <font>
      <sz val="11"/>
      <name val="黑体"/>
      <charset val="134"/>
    </font>
    <font>
      <sz val="12"/>
      <name val="Times New Roman"/>
      <charset val="134"/>
    </font>
    <font>
      <b/>
      <sz val="12"/>
      <name val="Times New Roman"/>
      <charset val="134"/>
    </font>
    <font>
      <sz val="11"/>
      <name val="Times New Roman"/>
      <charset val="134"/>
    </font>
    <font>
      <b/>
      <sz val="11"/>
      <name val="Times New Roman"/>
      <charset val="134"/>
    </font>
    <font>
      <sz val="11"/>
      <name val="宋体"/>
      <charset val="134"/>
      <scheme val="minor"/>
    </font>
    <font>
      <b/>
      <sz val="11"/>
      <name val="宋体"/>
      <charset val="134"/>
      <scheme val="minor"/>
    </font>
    <font>
      <b/>
      <sz val="11"/>
      <name val="黑体"/>
      <charset val="134"/>
    </font>
    <font>
      <b/>
      <sz val="16"/>
      <name val="宋体"/>
      <charset val="134"/>
    </font>
    <font>
      <b/>
      <sz val="10"/>
      <name val="宋体"/>
      <charset val="134"/>
    </font>
    <font>
      <sz val="10"/>
      <name val="Times New Roman"/>
      <charset val="134"/>
    </font>
    <font>
      <b/>
      <sz val="10"/>
      <name val="宋体"/>
      <charset val="134"/>
      <scheme val="major"/>
    </font>
    <font>
      <sz val="10"/>
      <name val="宋体"/>
      <charset val="134"/>
      <scheme val="major"/>
    </font>
    <font>
      <sz val="11"/>
      <name val="Times New Roman"/>
      <charset val="0"/>
    </font>
    <font>
      <b/>
      <sz val="11"/>
      <name val="Times New Roman"/>
      <charset val="0"/>
    </font>
    <font>
      <sz val="12"/>
      <name val="Times New Roman"/>
      <charset val="0"/>
    </font>
    <font>
      <b/>
      <sz val="12"/>
      <name val="Times New Roman"/>
      <charset val="0"/>
    </font>
    <font>
      <sz val="14"/>
      <name val="宋体"/>
      <charset val="134"/>
    </font>
    <font>
      <b/>
      <sz val="20"/>
      <name val="方正小标宋_GBK"/>
      <charset val="134"/>
    </font>
    <font>
      <b/>
      <sz val="20"/>
      <name val="Times New Roman"/>
      <charset val="0"/>
    </font>
    <font>
      <b/>
      <sz val="12"/>
      <name val="宋体"/>
      <charset val="0"/>
    </font>
    <font>
      <b/>
      <sz val="11"/>
      <name val="宋体"/>
      <charset val="0"/>
      <scheme val="minor"/>
    </font>
    <font>
      <sz val="11"/>
      <name val="宋体"/>
      <charset val="0"/>
      <scheme val="minor"/>
    </font>
    <font>
      <sz val="10"/>
      <name val="宋体"/>
      <charset val="0"/>
    </font>
    <font>
      <b/>
      <sz val="10"/>
      <name val="宋体"/>
      <charset val="0"/>
    </font>
    <font>
      <sz val="11"/>
      <color theme="1"/>
      <name val="Times New Roman"/>
      <charset val="134"/>
    </font>
    <font>
      <sz val="12"/>
      <color theme="1"/>
      <name val="宋体"/>
      <charset val="134"/>
      <scheme val="minor"/>
    </font>
    <font>
      <sz val="11"/>
      <color theme="1"/>
      <name val="黑体"/>
      <charset val="134"/>
    </font>
    <font>
      <b/>
      <sz val="11"/>
      <color theme="1"/>
      <name val="宋体"/>
      <charset val="134"/>
      <scheme val="minor"/>
    </font>
    <font>
      <sz val="10"/>
      <color theme="1"/>
      <name val="宋体"/>
      <charset val="134"/>
    </font>
    <font>
      <b/>
      <sz val="10"/>
      <color theme="1"/>
      <name val="宋体"/>
      <charset val="134"/>
    </font>
    <font>
      <sz val="11"/>
      <color rgb="FFFF0000"/>
      <name val="宋体"/>
      <charset val="134"/>
    </font>
    <font>
      <b/>
      <sz val="24"/>
      <name val="宋体"/>
      <charset val="134"/>
    </font>
    <font>
      <sz val="15"/>
      <name val="黑体"/>
      <charset val="134"/>
    </font>
    <font>
      <sz val="15"/>
      <name val="仿宋_GB2312"/>
      <charset val="134"/>
    </font>
    <font>
      <sz val="14"/>
      <name val="仿宋_GB2312"/>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63"/>
      <name val="宋体"/>
      <charset val="134"/>
    </font>
    <font>
      <sz val="11"/>
      <color indexed="52"/>
      <name val="宋体"/>
      <charset val="134"/>
    </font>
    <font>
      <sz val="11"/>
      <color indexed="8"/>
      <name val="宋体"/>
      <charset val="134"/>
    </font>
    <font>
      <sz val="11"/>
      <color indexed="9"/>
      <name val="宋体"/>
      <charset val="134"/>
    </font>
    <font>
      <sz val="11"/>
      <color indexed="17"/>
      <name val="宋体"/>
      <charset val="134"/>
    </font>
    <font>
      <sz val="12"/>
      <color indexed="20"/>
      <name val="宋体"/>
      <charset val="134"/>
    </font>
    <font>
      <i/>
      <sz val="11"/>
      <color indexed="23"/>
      <name val="宋体"/>
      <charset val="134"/>
    </font>
    <font>
      <sz val="11"/>
      <color indexed="20"/>
      <name val="Tahoma"/>
      <charset val="134"/>
    </font>
    <font>
      <b/>
      <sz val="11"/>
      <color indexed="9"/>
      <name val="宋体"/>
      <charset val="134"/>
    </font>
    <font>
      <sz val="10"/>
      <name val="Helv"/>
      <charset val="134"/>
    </font>
    <font>
      <b/>
      <sz val="11"/>
      <color indexed="56"/>
      <name val="宋体"/>
      <charset val="134"/>
    </font>
    <font>
      <sz val="10"/>
      <name val="Geneva"/>
      <charset val="134"/>
    </font>
    <font>
      <sz val="11"/>
      <color indexed="17"/>
      <name val="Tahoma"/>
      <charset val="134"/>
    </font>
    <font>
      <sz val="11"/>
      <color indexed="20"/>
      <name val="宋体"/>
      <charset val="134"/>
    </font>
    <font>
      <sz val="10"/>
      <name val="Arial"/>
      <charset val="134"/>
    </font>
    <font>
      <b/>
      <sz val="10"/>
      <name val="Arial"/>
      <charset val="134"/>
    </font>
    <font>
      <sz val="10"/>
      <color indexed="8"/>
      <name val="Arial"/>
      <charset val="134"/>
    </font>
    <font>
      <b/>
      <sz val="13"/>
      <color indexed="56"/>
      <name val="宋体"/>
      <charset val="134"/>
    </font>
    <font>
      <b/>
      <sz val="15"/>
      <color indexed="56"/>
      <name val="宋体"/>
      <charset val="134"/>
    </font>
    <font>
      <b/>
      <sz val="18"/>
      <color indexed="56"/>
      <name val="宋体"/>
      <charset val="134"/>
    </font>
    <font>
      <sz val="11"/>
      <color indexed="60"/>
      <name val="宋体"/>
      <charset val="134"/>
    </font>
    <font>
      <sz val="11"/>
      <color indexed="62"/>
      <name val="宋体"/>
      <charset val="134"/>
    </font>
    <font>
      <sz val="12"/>
      <color indexed="17"/>
      <name val="宋体"/>
      <charset val="134"/>
    </font>
    <font>
      <b/>
      <sz val="11"/>
      <color indexed="8"/>
      <name val="宋体"/>
      <charset val="134"/>
    </font>
    <font>
      <b/>
      <sz val="11"/>
      <color indexed="52"/>
      <name val="宋体"/>
      <charset val="134"/>
    </font>
    <font>
      <sz val="11"/>
      <color indexed="10"/>
      <name val="宋体"/>
      <charset val="134"/>
    </font>
    <font>
      <b/>
      <sz val="14"/>
      <name val="宋体"/>
      <charset val="134"/>
    </font>
    <font>
      <b/>
      <sz val="14"/>
      <name val="宋体"/>
      <charset val="0"/>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10"/>
        <bgColor indexed="64"/>
      </patternFill>
    </fill>
    <fill>
      <patternFill patternType="solid">
        <fgColor indexed="42"/>
        <bgColor indexed="64"/>
      </patternFill>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55"/>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36"/>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57"/>
        <bgColor indexed="64"/>
      </patternFill>
    </fill>
    <fill>
      <patternFill patternType="solid">
        <fgColor indexed="53"/>
        <bgColor indexed="64"/>
      </patternFill>
    </fill>
    <fill>
      <patternFill patternType="solid">
        <fgColor indexed="6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s>
  <cellStyleXfs count="189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xf numFmtId="0" fontId="76" fillId="0" borderId="0" applyNumberFormat="0" applyFill="0" applyBorder="0" applyAlignment="0" applyProtection="0">
      <alignment vertical="center"/>
    </xf>
    <xf numFmtId="0" fontId="1" fillId="4" borderId="20"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21" applyNumberFormat="0" applyFill="0" applyAlignment="0" applyProtection="0">
      <alignment vertical="center"/>
    </xf>
    <xf numFmtId="0" fontId="81" fillId="0" borderId="21" applyNumberFormat="0" applyFill="0" applyAlignment="0" applyProtection="0">
      <alignment vertical="center"/>
    </xf>
    <xf numFmtId="0" fontId="82" fillId="0" borderId="22" applyNumberFormat="0" applyFill="0" applyAlignment="0" applyProtection="0">
      <alignment vertical="center"/>
    </xf>
    <xf numFmtId="0" fontId="82" fillId="0" borderId="0" applyNumberFormat="0" applyFill="0" applyBorder="0" applyAlignment="0" applyProtection="0">
      <alignment vertical="center"/>
    </xf>
    <xf numFmtId="0" fontId="83" fillId="5" borderId="23" applyNumberFormat="0" applyAlignment="0" applyProtection="0">
      <alignment vertical="center"/>
    </xf>
    <xf numFmtId="0" fontId="84" fillId="6" borderId="24" applyNumberFormat="0" applyAlignment="0" applyProtection="0">
      <alignment vertical="center"/>
    </xf>
    <xf numFmtId="0" fontId="85" fillId="6" borderId="23" applyNumberFormat="0" applyAlignment="0" applyProtection="0">
      <alignment vertical="center"/>
    </xf>
    <xf numFmtId="0" fontId="86" fillId="7" borderId="25" applyNumberFormat="0" applyAlignment="0" applyProtection="0">
      <alignment vertical="center"/>
    </xf>
    <xf numFmtId="0" fontId="87" fillId="0" borderId="26" applyNumberFormat="0" applyFill="0" applyAlignment="0" applyProtection="0">
      <alignment vertical="center"/>
    </xf>
    <xf numFmtId="0" fontId="88" fillId="0" borderId="27" applyNumberFormat="0" applyFill="0" applyAlignment="0" applyProtection="0">
      <alignment vertical="center"/>
    </xf>
    <xf numFmtId="0" fontId="89" fillId="8" borderId="0" applyNumberFormat="0" applyBorder="0" applyAlignment="0" applyProtection="0">
      <alignment vertical="center"/>
    </xf>
    <xf numFmtId="0" fontId="90" fillId="9" borderId="0" applyNumberFormat="0" applyBorder="0" applyAlignment="0" applyProtection="0">
      <alignment vertical="center"/>
    </xf>
    <xf numFmtId="0" fontId="91" fillId="10" borderId="0" applyNumberFormat="0" applyBorder="0" applyAlignment="0" applyProtection="0">
      <alignment vertical="center"/>
    </xf>
    <xf numFmtId="0" fontId="92" fillId="11" borderId="0" applyNumberFormat="0" applyBorder="0" applyAlignment="0" applyProtection="0">
      <alignment vertical="center"/>
    </xf>
    <xf numFmtId="0" fontId="93" fillId="12" borderId="0" applyNumberFormat="0" applyBorder="0" applyAlignment="0" applyProtection="0">
      <alignment vertical="center"/>
    </xf>
    <xf numFmtId="0" fontId="93" fillId="13" borderId="0" applyNumberFormat="0" applyBorder="0" applyAlignment="0" applyProtection="0">
      <alignment vertical="center"/>
    </xf>
    <xf numFmtId="0" fontId="92" fillId="14" borderId="0" applyNumberFormat="0" applyBorder="0" applyAlignment="0" applyProtection="0">
      <alignment vertical="center"/>
    </xf>
    <xf numFmtId="0" fontId="92" fillId="15" borderId="0" applyNumberFormat="0" applyBorder="0" applyAlignment="0" applyProtection="0">
      <alignment vertical="center"/>
    </xf>
    <xf numFmtId="0" fontId="93" fillId="16" borderId="0" applyNumberFormat="0" applyBorder="0" applyAlignment="0" applyProtection="0">
      <alignment vertical="center"/>
    </xf>
    <xf numFmtId="0" fontId="93" fillId="17" borderId="0" applyNumberFormat="0" applyBorder="0" applyAlignment="0" applyProtection="0">
      <alignment vertical="center"/>
    </xf>
    <xf numFmtId="0" fontId="92" fillId="18" borderId="0" applyNumberFormat="0" applyBorder="0" applyAlignment="0" applyProtection="0">
      <alignment vertical="center"/>
    </xf>
    <xf numFmtId="0" fontId="92" fillId="19" borderId="0" applyNumberFormat="0" applyBorder="0" applyAlignment="0" applyProtection="0">
      <alignment vertical="center"/>
    </xf>
    <xf numFmtId="0" fontId="93" fillId="20" borderId="0" applyNumberFormat="0" applyBorder="0" applyAlignment="0" applyProtection="0">
      <alignment vertical="center"/>
    </xf>
    <xf numFmtId="0" fontId="93" fillId="21" borderId="0" applyNumberFormat="0" applyBorder="0" applyAlignment="0" applyProtection="0">
      <alignment vertical="center"/>
    </xf>
    <xf numFmtId="0" fontId="92" fillId="22" borderId="0" applyNumberFormat="0" applyBorder="0" applyAlignment="0" applyProtection="0">
      <alignment vertical="center"/>
    </xf>
    <xf numFmtId="0" fontId="92" fillId="23" borderId="0" applyNumberFormat="0" applyBorder="0" applyAlignment="0" applyProtection="0">
      <alignment vertical="center"/>
    </xf>
    <xf numFmtId="0" fontId="93" fillId="24" borderId="0" applyNumberFormat="0" applyBorder="0" applyAlignment="0" applyProtection="0">
      <alignment vertical="center"/>
    </xf>
    <xf numFmtId="0" fontId="93" fillId="25" borderId="0" applyNumberFormat="0" applyBorder="0" applyAlignment="0" applyProtection="0">
      <alignment vertical="center"/>
    </xf>
    <xf numFmtId="0" fontId="92" fillId="26" borderId="0" applyNumberFormat="0" applyBorder="0" applyAlignment="0" applyProtection="0">
      <alignment vertical="center"/>
    </xf>
    <xf numFmtId="0" fontId="92" fillId="27" borderId="0" applyNumberFormat="0" applyBorder="0" applyAlignment="0" applyProtection="0">
      <alignment vertical="center"/>
    </xf>
    <xf numFmtId="0" fontId="93" fillId="28" borderId="0" applyNumberFormat="0" applyBorder="0" applyAlignment="0" applyProtection="0">
      <alignment vertical="center"/>
    </xf>
    <xf numFmtId="0" fontId="93" fillId="29" borderId="0" applyNumberFormat="0" applyBorder="0" applyAlignment="0" applyProtection="0">
      <alignment vertical="center"/>
    </xf>
    <xf numFmtId="0" fontId="92" fillId="30" borderId="0" applyNumberFormat="0" applyBorder="0" applyAlignment="0" applyProtection="0">
      <alignment vertical="center"/>
    </xf>
    <xf numFmtId="0" fontId="92" fillId="31" borderId="0" applyNumberFormat="0" applyBorder="0" applyAlignment="0" applyProtection="0">
      <alignment vertical="center"/>
    </xf>
    <xf numFmtId="0" fontId="93" fillId="32" borderId="0" applyNumberFormat="0" applyBorder="0" applyAlignment="0" applyProtection="0">
      <alignment vertical="center"/>
    </xf>
    <xf numFmtId="0" fontId="93" fillId="33" borderId="0" applyNumberFormat="0" applyBorder="0" applyAlignment="0" applyProtection="0">
      <alignment vertical="center"/>
    </xf>
    <xf numFmtId="0" fontId="92"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94" fillId="35" borderId="28" applyNumberFormat="0" applyAlignment="0" applyProtection="0">
      <alignment vertical="center"/>
    </xf>
    <xf numFmtId="0" fontId="0" fillId="0" borderId="0"/>
    <xf numFmtId="0" fontId="0" fillId="0" borderId="0"/>
    <xf numFmtId="0" fontId="0" fillId="0" borderId="0"/>
    <xf numFmtId="0" fontId="24" fillId="0" borderId="0">
      <alignment vertical="center"/>
    </xf>
    <xf numFmtId="0" fontId="0" fillId="0" borderId="0"/>
    <xf numFmtId="0" fontId="0" fillId="0" borderId="0"/>
    <xf numFmtId="0" fontId="95" fillId="0" borderId="29" applyNumberFormat="0" applyFill="0" applyAlignment="0" applyProtection="0">
      <alignment vertical="center"/>
    </xf>
    <xf numFmtId="0" fontId="0" fillId="0" borderId="0">
      <alignment vertical="center"/>
    </xf>
    <xf numFmtId="0" fontId="96" fillId="36" borderId="0" applyNumberFormat="0" applyBorder="0" applyAlignment="0" applyProtection="0">
      <alignment vertical="center"/>
    </xf>
    <xf numFmtId="0" fontId="0" fillId="0" borderId="0"/>
    <xf numFmtId="0" fontId="97"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98" fillId="38" borderId="0" applyNumberFormat="0" applyBorder="0" applyAlignment="0" applyProtection="0">
      <alignment vertical="center"/>
    </xf>
    <xf numFmtId="0" fontId="0" fillId="0" borderId="0">
      <alignment vertical="center"/>
    </xf>
    <xf numFmtId="0" fontId="0" fillId="0" borderId="0">
      <alignment vertical="center"/>
    </xf>
    <xf numFmtId="0" fontId="97"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99" fillId="40" borderId="0" applyNumberFormat="0" applyBorder="0" applyAlignment="0" applyProtection="0">
      <alignment vertical="center"/>
    </xf>
    <xf numFmtId="0" fontId="0" fillId="0" borderId="0"/>
    <xf numFmtId="0" fontId="0" fillId="0" borderId="0">
      <alignment vertical="center"/>
    </xf>
    <xf numFmtId="0" fontId="97" fillId="4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0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7" fillId="4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01" fillId="40" borderId="0" applyNumberFormat="0" applyBorder="0" applyAlignment="0" applyProtection="0">
      <alignment vertical="center"/>
    </xf>
    <xf numFmtId="0" fontId="0" fillId="0" borderId="0"/>
    <xf numFmtId="0" fontId="0" fillId="0" borderId="0">
      <alignment vertical="center"/>
    </xf>
    <xf numFmtId="0" fontId="0" fillId="0" borderId="0"/>
    <xf numFmtId="0" fontId="98"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42" borderId="0" applyNumberFormat="0" applyBorder="0" applyAlignment="0" applyProtection="0">
      <alignment vertical="center"/>
    </xf>
    <xf numFmtId="0" fontId="0" fillId="0" borderId="0"/>
    <xf numFmtId="0" fontId="101"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38" borderId="0" applyNumberFormat="0" applyBorder="0" applyAlignment="0" applyProtection="0">
      <alignment vertical="center"/>
    </xf>
    <xf numFmtId="0" fontId="0" fillId="0" borderId="0">
      <alignment vertical="center"/>
    </xf>
    <xf numFmtId="0" fontId="98"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02" fillId="43" borderId="30" applyNumberFormat="0" applyAlignment="0" applyProtection="0">
      <alignment vertical="center"/>
    </xf>
    <xf numFmtId="0" fontId="0" fillId="0" borderId="0">
      <alignment vertical="center"/>
    </xf>
    <xf numFmtId="0" fontId="95" fillId="0" borderId="29" applyNumberFormat="0" applyFill="0" applyAlignment="0" applyProtection="0">
      <alignment vertical="center"/>
    </xf>
    <xf numFmtId="0" fontId="0" fillId="0" borderId="0">
      <alignment vertical="center"/>
    </xf>
    <xf numFmtId="0" fontId="0" fillId="0" borderId="0"/>
    <xf numFmtId="0" fontId="96"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95" fillId="0" borderId="29"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96" fillId="38" borderId="0" applyNumberFormat="0" applyBorder="0" applyAlignment="0" applyProtection="0">
      <alignment vertical="center"/>
    </xf>
    <xf numFmtId="0" fontId="0" fillId="0" borderId="0">
      <alignment vertical="center"/>
    </xf>
    <xf numFmtId="0" fontId="0" fillId="0" borderId="0"/>
    <xf numFmtId="0" fontId="98" fillId="38" borderId="0" applyNumberFormat="0" applyBorder="0" applyAlignment="0" applyProtection="0">
      <alignment vertical="center"/>
    </xf>
    <xf numFmtId="0" fontId="0" fillId="0" borderId="0"/>
    <xf numFmtId="0" fontId="0" fillId="0" borderId="0">
      <alignment vertical="center"/>
    </xf>
    <xf numFmtId="0" fontId="96"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96" fillId="40" borderId="0" applyNumberFormat="0" applyBorder="0" applyAlignment="0" applyProtection="0">
      <alignment vertical="center"/>
    </xf>
    <xf numFmtId="0" fontId="0" fillId="0" borderId="0"/>
    <xf numFmtId="0" fontId="0" fillId="0" borderId="0"/>
    <xf numFmtId="0" fontId="103" fillId="0" borderId="0">
      <alignment vertical="center"/>
    </xf>
    <xf numFmtId="9" fontId="96" fillId="0" borderId="0" applyFont="0" applyFill="0" applyBorder="0" applyAlignment="0" applyProtection="0">
      <alignment vertical="center"/>
    </xf>
    <xf numFmtId="0" fontId="41" fillId="0" borderId="0">
      <alignment vertical="center"/>
    </xf>
    <xf numFmtId="0" fontId="104" fillId="0" borderId="0" applyNumberFormat="0" applyFill="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41" fillId="0" borderId="0"/>
    <xf numFmtId="0" fontId="0" fillId="0" borderId="0">
      <alignment vertical="center"/>
    </xf>
    <xf numFmtId="0" fontId="96" fillId="40" borderId="0" applyNumberFormat="0" applyBorder="0" applyAlignment="0" applyProtection="0">
      <alignment vertical="center"/>
    </xf>
    <xf numFmtId="0" fontId="96" fillId="36" borderId="0" applyNumberFormat="0" applyBorder="0" applyAlignment="0" applyProtection="0">
      <alignment vertical="center"/>
    </xf>
    <xf numFmtId="0" fontId="0" fillId="0" borderId="0">
      <alignment vertical="center"/>
    </xf>
    <xf numFmtId="0" fontId="0" fillId="0" borderId="0"/>
    <xf numFmtId="0" fontId="96" fillId="36" borderId="0" applyNumberFormat="0" applyBorder="0" applyAlignment="0" applyProtection="0">
      <alignment vertical="center"/>
    </xf>
    <xf numFmtId="0" fontId="105" fillId="0" borderId="0"/>
    <xf numFmtId="0" fontId="0" fillId="0" borderId="0"/>
    <xf numFmtId="0" fontId="103" fillId="0" borderId="0"/>
    <xf numFmtId="0" fontId="101" fillId="40"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06" fillId="38" borderId="0" applyNumberFormat="0" applyBorder="0" applyAlignment="0" applyProtection="0">
      <alignment vertical="center"/>
    </xf>
    <xf numFmtId="0" fontId="105" fillId="0" borderId="0">
      <alignment vertical="center"/>
    </xf>
    <xf numFmtId="0" fontId="107" fillId="40" borderId="0" applyNumberFormat="0" applyBorder="0" applyAlignment="0" applyProtection="0">
      <alignment vertical="center"/>
    </xf>
    <xf numFmtId="0" fontId="97" fillId="37" borderId="0" applyNumberFormat="0" applyBorder="0" applyAlignment="0" applyProtection="0">
      <alignment vertical="center"/>
    </xf>
    <xf numFmtId="0" fontId="96" fillId="3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96" fillId="36" borderId="0" applyNumberFormat="0" applyBorder="0" applyAlignment="0" applyProtection="0">
      <alignment vertical="center"/>
    </xf>
    <xf numFmtId="0" fontId="0" fillId="0" borderId="0"/>
    <xf numFmtId="0" fontId="96" fillId="40" borderId="0" applyNumberFormat="0" applyBorder="0" applyAlignment="0" applyProtection="0">
      <alignment vertical="center"/>
    </xf>
    <xf numFmtId="0" fontId="0" fillId="0" borderId="0"/>
    <xf numFmtId="0" fontId="96" fillId="40" borderId="0" applyNumberFormat="0" applyBorder="0" applyAlignment="0" applyProtection="0">
      <alignment vertical="center"/>
    </xf>
    <xf numFmtId="0" fontId="101" fillId="40" borderId="0" applyNumberFormat="0" applyBorder="0" applyAlignment="0" applyProtection="0">
      <alignment vertical="center"/>
    </xf>
    <xf numFmtId="0" fontId="96" fillId="38" borderId="0" applyNumberFormat="0" applyBorder="0" applyAlignment="0" applyProtection="0">
      <alignment vertical="center"/>
    </xf>
    <xf numFmtId="0" fontId="0" fillId="0" borderId="0">
      <alignment vertical="center"/>
    </xf>
    <xf numFmtId="0" fontId="96" fillId="38" borderId="0" applyNumberFormat="0" applyBorder="0" applyAlignment="0" applyProtection="0">
      <alignment vertical="center"/>
    </xf>
    <xf numFmtId="0" fontId="0" fillId="0" borderId="0">
      <alignment vertical="center"/>
    </xf>
    <xf numFmtId="0" fontId="0" fillId="0" borderId="0"/>
    <xf numFmtId="0" fontId="107" fillId="40" borderId="0" applyNumberFormat="0" applyBorder="0" applyAlignment="0" applyProtection="0">
      <alignment vertical="center"/>
    </xf>
    <xf numFmtId="0" fontId="96" fillId="38" borderId="0" applyNumberFormat="0" applyBorder="0" applyAlignment="0" applyProtection="0">
      <alignment vertical="center"/>
    </xf>
    <xf numFmtId="0" fontId="0" fillId="0" borderId="0">
      <alignment vertical="center"/>
    </xf>
    <xf numFmtId="0" fontId="97" fillId="44" borderId="0" applyNumberFormat="0" applyBorder="0" applyAlignment="0" applyProtection="0">
      <alignment vertical="center"/>
    </xf>
    <xf numFmtId="0" fontId="0" fillId="0" borderId="0"/>
    <xf numFmtId="0" fontId="96" fillId="42" borderId="0" applyNumberFormat="0" applyBorder="0" applyAlignment="0" applyProtection="0">
      <alignment vertical="center"/>
    </xf>
    <xf numFmtId="0" fontId="0" fillId="0" borderId="0">
      <alignment vertical="center"/>
    </xf>
    <xf numFmtId="0" fontId="0" fillId="0" borderId="0">
      <alignment vertical="center"/>
    </xf>
    <xf numFmtId="0" fontId="96" fillId="42" borderId="0" applyNumberFormat="0" applyBorder="0" applyAlignment="0" applyProtection="0">
      <alignment vertical="center"/>
    </xf>
    <xf numFmtId="0" fontId="0" fillId="0" borderId="0">
      <alignment vertical="center"/>
    </xf>
    <xf numFmtId="0" fontId="0" fillId="0" borderId="0"/>
    <xf numFmtId="0" fontId="96" fillId="42" borderId="0" applyNumberFormat="0" applyBorder="0" applyAlignment="0" applyProtection="0">
      <alignment vertical="center"/>
    </xf>
    <xf numFmtId="0" fontId="0" fillId="0" borderId="0">
      <alignment vertical="center"/>
    </xf>
    <xf numFmtId="0" fontId="0" fillId="0" borderId="0"/>
    <xf numFmtId="0" fontId="96" fillId="42" borderId="0" applyNumberFormat="0" applyBorder="0" applyAlignment="0" applyProtection="0">
      <alignment vertical="center"/>
    </xf>
    <xf numFmtId="0" fontId="0" fillId="0" borderId="0"/>
    <xf numFmtId="0" fontId="0" fillId="0" borderId="0"/>
    <xf numFmtId="0" fontId="96" fillId="42" borderId="0" applyNumberFormat="0" applyBorder="0" applyAlignment="0" applyProtection="0">
      <alignment vertical="center"/>
    </xf>
    <xf numFmtId="0" fontId="0" fillId="0" borderId="0"/>
    <xf numFmtId="0" fontId="0" fillId="0" borderId="0">
      <alignment vertical="center"/>
    </xf>
    <xf numFmtId="0" fontId="97" fillId="41" borderId="0" applyNumberFormat="0" applyBorder="0" applyAlignment="0" applyProtection="0">
      <alignment vertical="center"/>
    </xf>
    <xf numFmtId="0" fontId="96" fillId="45" borderId="0" applyNumberFormat="0" applyBorder="0" applyAlignment="0" applyProtection="0">
      <alignment vertical="center"/>
    </xf>
    <xf numFmtId="0" fontId="24" fillId="0" borderId="0"/>
    <xf numFmtId="0" fontId="0" fillId="0" borderId="0">
      <alignment vertical="center"/>
    </xf>
    <xf numFmtId="0" fontId="0" fillId="0" borderId="0"/>
    <xf numFmtId="0" fontId="96" fillId="45" borderId="0" applyNumberFormat="0" applyBorder="0" applyAlignment="0" applyProtection="0">
      <alignment vertical="center"/>
    </xf>
    <xf numFmtId="0" fontId="0" fillId="0" borderId="0"/>
    <xf numFmtId="0" fontId="0" fillId="0" borderId="0">
      <alignment vertical="center"/>
    </xf>
    <xf numFmtId="0" fontId="108" fillId="0" borderId="0"/>
    <xf numFmtId="0" fontId="0" fillId="0" borderId="0">
      <alignment vertical="center"/>
    </xf>
    <xf numFmtId="0" fontId="96" fillId="45" borderId="0" applyNumberFormat="0" applyBorder="0" applyAlignment="0" applyProtection="0">
      <alignment vertical="center"/>
    </xf>
    <xf numFmtId="0" fontId="0" fillId="0" borderId="0">
      <alignment vertical="center"/>
    </xf>
    <xf numFmtId="0" fontId="0" fillId="0" borderId="0"/>
    <xf numFmtId="0" fontId="96" fillId="45" borderId="0" applyNumberFormat="0" applyBorder="0" applyAlignment="0" applyProtection="0">
      <alignment vertical="center"/>
    </xf>
    <xf numFmtId="0" fontId="0" fillId="0" borderId="0"/>
    <xf numFmtId="0" fontId="96" fillId="45" borderId="0" applyNumberFormat="0" applyBorder="0" applyAlignment="0" applyProtection="0">
      <alignment vertical="center"/>
    </xf>
    <xf numFmtId="0" fontId="0" fillId="0" borderId="0"/>
    <xf numFmtId="0" fontId="0" fillId="0" borderId="0">
      <alignment vertical="center"/>
    </xf>
    <xf numFmtId="0" fontId="97" fillId="46" borderId="0" applyNumberFormat="0" applyBorder="0" applyAlignment="0" applyProtection="0">
      <alignment vertical="center"/>
    </xf>
    <xf numFmtId="0" fontId="96" fillId="47" borderId="0" applyNumberFormat="0" applyBorder="0" applyAlignment="0" applyProtection="0">
      <alignment vertical="center"/>
    </xf>
    <xf numFmtId="0" fontId="0" fillId="0" borderId="0"/>
    <xf numFmtId="0" fontId="96" fillId="42" borderId="0" applyNumberFormat="0" applyBorder="0" applyAlignment="0" applyProtection="0">
      <alignment vertical="center"/>
    </xf>
    <xf numFmtId="0" fontId="0" fillId="0" borderId="0">
      <alignment vertical="center"/>
    </xf>
    <xf numFmtId="0" fontId="96" fillId="47" borderId="0" applyNumberFormat="0" applyBorder="0" applyAlignment="0" applyProtection="0">
      <alignment vertical="center"/>
    </xf>
    <xf numFmtId="0" fontId="0" fillId="0" borderId="0"/>
    <xf numFmtId="0" fontId="96" fillId="47" borderId="0" applyNumberFormat="0" applyBorder="0" applyAlignment="0" applyProtection="0">
      <alignment vertical="center"/>
    </xf>
    <xf numFmtId="0" fontId="96" fillId="47" borderId="0" applyNumberFormat="0" applyBorder="0" applyAlignment="0" applyProtection="0">
      <alignment vertical="center"/>
    </xf>
    <xf numFmtId="0" fontId="96" fillId="48" borderId="0" applyNumberFormat="0" applyBorder="0" applyAlignment="0" applyProtection="0">
      <alignment vertical="center"/>
    </xf>
    <xf numFmtId="0" fontId="96" fillId="47" borderId="0" applyNumberFormat="0" applyBorder="0" applyAlignment="0" applyProtection="0">
      <alignment vertical="center"/>
    </xf>
    <xf numFmtId="0" fontId="0" fillId="0" borderId="0"/>
    <xf numFmtId="0" fontId="0" fillId="0" borderId="0">
      <alignment vertical="center"/>
    </xf>
    <xf numFmtId="0" fontId="97" fillId="49" borderId="0" applyNumberFormat="0" applyBorder="0" applyAlignment="0" applyProtection="0">
      <alignment vertical="center"/>
    </xf>
    <xf numFmtId="0" fontId="96" fillId="48" borderId="0" applyNumberFormat="0" applyBorder="0" applyAlignment="0" applyProtection="0">
      <alignment vertical="center"/>
    </xf>
    <xf numFmtId="0" fontId="0" fillId="0" borderId="0">
      <alignment vertical="center"/>
    </xf>
    <xf numFmtId="0" fontId="0" fillId="0" borderId="0">
      <alignment vertical="center"/>
    </xf>
    <xf numFmtId="0" fontId="96" fillId="48" borderId="0" applyNumberFormat="0" applyBorder="0" applyAlignment="0" applyProtection="0">
      <alignment vertical="center"/>
    </xf>
    <xf numFmtId="0" fontId="0" fillId="0" borderId="0"/>
    <xf numFmtId="0" fontId="0" fillId="0" borderId="0">
      <alignment vertical="center"/>
    </xf>
    <xf numFmtId="0" fontId="96" fillId="4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96"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41" borderId="0" applyNumberFormat="0" applyBorder="0" applyAlignment="0" applyProtection="0">
      <alignment vertical="center"/>
    </xf>
    <xf numFmtId="0" fontId="0" fillId="0" borderId="0"/>
    <xf numFmtId="0" fontId="0" fillId="0" borderId="0">
      <alignment vertical="center"/>
    </xf>
    <xf numFmtId="0" fontId="96" fillId="41" borderId="0" applyNumberFormat="0" applyBorder="0" applyAlignment="0" applyProtection="0">
      <alignment vertical="center"/>
    </xf>
    <xf numFmtId="0" fontId="0" fillId="0" borderId="0">
      <alignment vertical="center"/>
    </xf>
    <xf numFmtId="0" fontId="96" fillId="41" borderId="0" applyNumberFormat="0" applyBorder="0" applyAlignment="0" applyProtection="0">
      <alignment vertical="center"/>
    </xf>
    <xf numFmtId="0" fontId="0" fillId="0" borderId="0">
      <alignment vertical="center"/>
    </xf>
    <xf numFmtId="0" fontId="96" fillId="41" borderId="0" applyNumberFormat="0" applyBorder="0" applyAlignment="0" applyProtection="0">
      <alignment vertical="center"/>
    </xf>
    <xf numFmtId="0" fontId="0" fillId="0" borderId="0"/>
    <xf numFmtId="0" fontId="0" fillId="0" borderId="0">
      <alignment vertical="center"/>
    </xf>
    <xf numFmtId="0" fontId="96" fillId="41" borderId="0" applyNumberFormat="0" applyBorder="0" applyAlignment="0" applyProtection="0">
      <alignment vertical="center"/>
    </xf>
    <xf numFmtId="0" fontId="0" fillId="0" borderId="0">
      <alignment vertical="center"/>
    </xf>
    <xf numFmtId="0" fontId="0" fillId="0" borderId="0"/>
    <xf numFmtId="0" fontId="96" fillId="46" borderId="0" applyNumberFormat="0" applyBorder="0" applyAlignment="0" applyProtection="0">
      <alignment vertical="center"/>
    </xf>
    <xf numFmtId="0" fontId="96" fillId="46" borderId="0" applyNumberFormat="0" applyBorder="0" applyAlignment="0" applyProtection="0">
      <alignment vertical="center"/>
    </xf>
    <xf numFmtId="0" fontId="96" fillId="46" borderId="0" applyNumberFormat="0" applyBorder="0" applyAlignment="0" applyProtection="0">
      <alignment vertical="center"/>
    </xf>
    <xf numFmtId="0" fontId="0" fillId="0" borderId="0">
      <alignment vertical="center"/>
    </xf>
    <xf numFmtId="0" fontId="96" fillId="46" borderId="0" applyNumberFormat="0" applyBorder="0" applyAlignment="0" applyProtection="0">
      <alignment vertical="center"/>
    </xf>
    <xf numFmtId="0" fontId="0" fillId="0" borderId="0"/>
    <xf numFmtId="0" fontId="0" fillId="0" borderId="0">
      <alignment vertical="center"/>
    </xf>
    <xf numFmtId="0" fontId="96" fillId="46" borderId="0" applyNumberFormat="0" applyBorder="0" applyAlignment="0" applyProtection="0">
      <alignment vertical="center"/>
    </xf>
    <xf numFmtId="0" fontId="96" fillId="42" borderId="0" applyNumberFormat="0" applyBorder="0" applyAlignment="0" applyProtection="0">
      <alignment vertical="center"/>
    </xf>
    <xf numFmtId="0" fontId="104"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96" fillId="42" borderId="0" applyNumberFormat="0" applyBorder="0" applyAlignment="0" applyProtection="0">
      <alignment vertical="center"/>
    </xf>
    <xf numFmtId="0" fontId="96" fillId="48" borderId="0" applyNumberFormat="0" applyBorder="0" applyAlignment="0" applyProtection="0">
      <alignment vertical="center"/>
    </xf>
    <xf numFmtId="0" fontId="0" fillId="0" borderId="0"/>
    <xf numFmtId="0" fontId="0" fillId="0" borderId="0"/>
    <xf numFmtId="0" fontId="96" fillId="48" borderId="0" applyNumberFormat="0" applyBorder="0" applyAlignment="0" applyProtection="0">
      <alignment vertical="center"/>
    </xf>
    <xf numFmtId="0" fontId="0" fillId="0" borderId="0">
      <alignment vertical="center"/>
    </xf>
    <xf numFmtId="0" fontId="97" fillId="49" borderId="0" applyNumberFormat="0" applyBorder="0" applyAlignment="0" applyProtection="0">
      <alignment vertical="center"/>
    </xf>
    <xf numFmtId="0" fontId="0" fillId="0" borderId="0"/>
    <xf numFmtId="0" fontId="96" fillId="48" borderId="0" applyNumberFormat="0" applyBorder="0" applyAlignment="0" applyProtection="0">
      <alignment vertical="center"/>
    </xf>
    <xf numFmtId="0" fontId="0" fillId="0" borderId="0"/>
    <xf numFmtId="0" fontId="96" fillId="48" borderId="0" applyNumberFormat="0" applyBorder="0" applyAlignment="0" applyProtection="0">
      <alignment vertical="center"/>
    </xf>
    <xf numFmtId="0" fontId="0" fillId="0" borderId="0"/>
    <xf numFmtId="0" fontId="97" fillId="50" borderId="0" applyNumberFormat="0" applyBorder="0" applyAlignment="0" applyProtection="0">
      <alignment vertical="center"/>
    </xf>
    <xf numFmtId="0" fontId="96" fillId="51" borderId="0" applyNumberFormat="0" applyBorder="0" applyAlignment="0" applyProtection="0">
      <alignment vertical="center"/>
    </xf>
    <xf numFmtId="0" fontId="0" fillId="0" borderId="0"/>
    <xf numFmtId="0" fontId="98" fillId="38" borderId="0" applyNumberFormat="0" applyBorder="0" applyAlignment="0" applyProtection="0">
      <alignment vertical="center"/>
    </xf>
    <xf numFmtId="0" fontId="96" fillId="51" borderId="0" applyNumberFormat="0" applyBorder="0" applyAlignment="0" applyProtection="0">
      <alignment vertical="center"/>
    </xf>
    <xf numFmtId="0" fontId="96" fillId="51" borderId="0" applyNumberFormat="0" applyBorder="0" applyAlignment="0" applyProtection="0">
      <alignment vertical="center"/>
    </xf>
    <xf numFmtId="0" fontId="96" fillId="51" borderId="0" applyNumberFormat="0" applyBorder="0" applyAlignment="0" applyProtection="0">
      <alignment vertical="center"/>
    </xf>
    <xf numFmtId="0" fontId="0" fillId="0" borderId="0">
      <alignment vertical="center"/>
    </xf>
    <xf numFmtId="0" fontId="96" fillId="51" borderId="0" applyNumberFormat="0" applyBorder="0" applyAlignment="0" applyProtection="0">
      <alignment vertical="center"/>
    </xf>
    <xf numFmtId="0" fontId="97" fillId="49" borderId="0" applyNumberFormat="0" applyBorder="0" applyAlignment="0" applyProtection="0">
      <alignment vertical="center"/>
    </xf>
    <xf numFmtId="0" fontId="107" fillId="40" borderId="0" applyNumberFormat="0" applyBorder="0" applyAlignment="0" applyProtection="0">
      <alignment vertical="center"/>
    </xf>
    <xf numFmtId="0" fontId="0" fillId="0" borderId="0">
      <alignment vertical="center"/>
    </xf>
    <xf numFmtId="0" fontId="97" fillId="44" borderId="0" applyNumberFormat="0" applyBorder="0" applyAlignment="0" applyProtection="0">
      <alignment vertical="center"/>
    </xf>
    <xf numFmtId="0" fontId="0" fillId="0" borderId="0">
      <alignment vertical="center"/>
    </xf>
    <xf numFmtId="0" fontId="97" fillId="44" borderId="0" applyNumberFormat="0" applyBorder="0" applyAlignment="0" applyProtection="0">
      <alignment vertical="center"/>
    </xf>
    <xf numFmtId="0" fontId="0" fillId="0" borderId="0">
      <alignment vertical="center"/>
    </xf>
    <xf numFmtId="0" fontId="97" fillId="44" borderId="0" applyNumberFormat="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0" fillId="0" borderId="0"/>
    <xf numFmtId="0" fontId="0" fillId="0" borderId="0"/>
    <xf numFmtId="0" fontId="97" fillId="44"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97" fillId="41" borderId="0" applyNumberFormat="0" applyBorder="0" applyAlignment="0" applyProtection="0">
      <alignment vertical="center"/>
    </xf>
    <xf numFmtId="0" fontId="0" fillId="0" borderId="0">
      <alignment vertical="center"/>
    </xf>
    <xf numFmtId="0" fontId="96" fillId="52" borderId="31" applyNumberFormat="0" applyFont="0" applyAlignment="0" applyProtection="0">
      <alignment vertical="center"/>
    </xf>
    <xf numFmtId="0" fontId="0" fillId="0" borderId="0"/>
    <xf numFmtId="0" fontId="97" fillId="41" borderId="0" applyNumberFormat="0" applyBorder="0" applyAlignment="0" applyProtection="0">
      <alignment vertical="center"/>
    </xf>
    <xf numFmtId="0" fontId="0" fillId="0" borderId="0">
      <alignment vertical="center"/>
    </xf>
    <xf numFmtId="0" fontId="97" fillId="46" borderId="0" applyNumberFormat="0" applyBorder="0" applyAlignment="0" applyProtection="0">
      <alignment vertical="center"/>
    </xf>
    <xf numFmtId="0" fontId="0" fillId="0" borderId="0">
      <alignment vertical="center"/>
    </xf>
    <xf numFmtId="0" fontId="97" fillId="46" borderId="0" applyNumberFormat="0" applyBorder="0" applyAlignment="0" applyProtection="0">
      <alignment vertical="center"/>
    </xf>
    <xf numFmtId="0" fontId="0" fillId="0" borderId="0"/>
    <xf numFmtId="0" fontId="97" fillId="46" borderId="0" applyNumberFormat="0" applyBorder="0" applyAlignment="0" applyProtection="0">
      <alignment vertical="center"/>
    </xf>
    <xf numFmtId="0" fontId="0" fillId="0" borderId="0"/>
    <xf numFmtId="0" fontId="0" fillId="0" borderId="0"/>
    <xf numFmtId="0" fontId="97"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97" fillId="4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24" fillId="0" borderId="0"/>
    <xf numFmtId="0" fontId="0" fillId="0" borderId="0">
      <alignment vertical="center"/>
    </xf>
    <xf numFmtId="0" fontId="0" fillId="0" borderId="0"/>
    <xf numFmtId="0" fontId="97" fillId="49" borderId="0" applyNumberFormat="0" applyBorder="0" applyAlignment="0" applyProtection="0">
      <alignment vertical="center"/>
    </xf>
    <xf numFmtId="0" fontId="0" fillId="0" borderId="0">
      <alignment vertical="center"/>
    </xf>
    <xf numFmtId="0" fontId="97"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97" fillId="50" borderId="0" applyNumberFormat="0" applyBorder="0" applyAlignment="0" applyProtection="0">
      <alignment vertical="center"/>
    </xf>
    <xf numFmtId="0" fontId="0" fillId="0" borderId="0">
      <alignment vertical="center"/>
    </xf>
    <xf numFmtId="0" fontId="97" fillId="50" borderId="0" applyNumberFormat="0" applyBorder="0" applyAlignment="0" applyProtection="0">
      <alignment vertical="center"/>
    </xf>
    <xf numFmtId="0" fontId="0" fillId="0" borderId="0"/>
    <xf numFmtId="0" fontId="109" fillId="0" borderId="0" applyNumberFormat="0" applyFill="0" applyBorder="0" applyAlignment="0" applyProtection="0">
      <alignment vertical="center"/>
    </xf>
    <xf numFmtId="0" fontId="107" fillId="40" borderId="0" applyNumberFormat="0" applyBorder="0" applyAlignment="0" applyProtection="0">
      <alignment vertical="center"/>
    </xf>
    <xf numFmtId="41" fontId="0" fillId="0" borderId="0" applyFont="0" applyFill="0" applyBorder="0" applyAlignment="0" applyProtection="0"/>
    <xf numFmtId="0" fontId="97" fillId="50" borderId="0" applyNumberFormat="0" applyBorder="0" applyAlignment="0" applyProtection="0">
      <alignment vertical="center"/>
    </xf>
    <xf numFmtId="0" fontId="99" fillId="40" borderId="0" applyNumberFormat="0" applyBorder="0" applyAlignment="0" applyProtection="0">
      <alignment vertical="center"/>
    </xf>
    <xf numFmtId="0" fontId="0" fillId="0" borderId="0"/>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0" fillId="0" borderId="0">
      <alignment vertical="center"/>
    </xf>
    <xf numFmtId="0" fontId="97" fillId="39" borderId="0" applyNumberFormat="0" applyBorder="0" applyAlignment="0" applyProtection="0">
      <alignment vertical="center"/>
    </xf>
    <xf numFmtId="0" fontId="0" fillId="0" borderId="0">
      <alignment vertical="center"/>
    </xf>
    <xf numFmtId="0" fontId="97" fillId="39" borderId="0" applyNumberFormat="0" applyBorder="0" applyAlignment="0" applyProtection="0">
      <alignment vertical="center"/>
    </xf>
    <xf numFmtId="0" fontId="0" fillId="0" borderId="0"/>
    <xf numFmtId="0" fontId="110" fillId="0" borderId="0" applyNumberFormat="0" applyFill="0" applyBorder="0" applyAlignment="0" applyProtection="0">
      <alignment vertical="top"/>
    </xf>
    <xf numFmtId="0" fontId="0" fillId="0" borderId="0">
      <alignment vertical="center"/>
    </xf>
    <xf numFmtId="0" fontId="0" fillId="0" borderId="0"/>
    <xf numFmtId="0" fontId="0" fillId="0" borderId="0">
      <alignment vertical="center"/>
    </xf>
    <xf numFmtId="43" fontId="96" fillId="0" borderId="0" applyFont="0" applyFill="0" applyBorder="0" applyAlignment="0" applyProtection="0">
      <alignment vertical="center"/>
    </xf>
    <xf numFmtId="0" fontId="0" fillId="0" borderId="0"/>
    <xf numFmtId="0" fontId="0" fillId="0" borderId="0"/>
    <xf numFmtId="0" fontId="107" fillId="40"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xf numFmtId="9" fontId="96" fillId="0" borderId="0" applyFont="0" applyFill="0" applyBorder="0" applyAlignment="0" applyProtection="0">
      <alignment vertical="center"/>
    </xf>
    <xf numFmtId="0" fontId="0" fillId="0" borderId="0"/>
    <xf numFmtId="9" fontId="96" fillId="0" borderId="0" applyFont="0" applyFill="0" applyBorder="0" applyAlignment="0" applyProtection="0">
      <alignment vertical="center"/>
    </xf>
    <xf numFmtId="9" fontId="0" fillId="0" borderId="0" applyFont="0" applyFill="0" applyBorder="0" applyAlignment="0" applyProtection="0">
      <alignment vertical="center"/>
    </xf>
    <xf numFmtId="9" fontId="96"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98" fillId="38" borderId="0" applyNumberFormat="0" applyBorder="0" applyAlignment="0" applyProtection="0">
      <alignment vertical="center"/>
    </xf>
    <xf numFmtId="9" fontId="96"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9" fontId="96"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xf numFmtId="0" fontId="0" fillId="0" borderId="0"/>
    <xf numFmtId="9" fontId="96" fillId="0" borderId="0" applyFont="0" applyFill="0" applyBorder="0" applyAlignment="0" applyProtection="0">
      <alignment vertical="center"/>
    </xf>
    <xf numFmtId="9" fontId="96" fillId="0" borderId="0" applyFont="0" applyFill="0" applyBorder="0" applyAlignment="0" applyProtection="0">
      <alignment vertical="center"/>
    </xf>
    <xf numFmtId="0" fontId="0" fillId="0" borderId="0">
      <alignment vertical="center"/>
    </xf>
    <xf numFmtId="0" fontId="106" fillId="38" borderId="0" applyNumberFormat="0" applyBorder="0" applyAlignment="0" applyProtection="0">
      <alignment vertical="center"/>
    </xf>
    <xf numFmtId="9" fontId="0" fillId="0" borderId="0" applyFont="0" applyFill="0" applyBorder="0" applyAlignment="0" applyProtection="0"/>
    <xf numFmtId="0" fontId="0" fillId="0" borderId="0"/>
    <xf numFmtId="0" fontId="0" fillId="0" borderId="0">
      <alignment vertical="center"/>
    </xf>
    <xf numFmtId="0" fontId="106" fillId="38"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06" fillId="38"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11" fillId="0" borderId="32" applyNumberFormat="0" applyFill="0" applyAlignment="0" applyProtection="0">
      <alignment vertical="center"/>
    </xf>
    <xf numFmtId="0" fontId="0" fillId="0" borderId="0">
      <alignment vertical="center"/>
    </xf>
    <xf numFmtId="0" fontId="112" fillId="0" borderId="33" applyNumberFormat="0" applyFill="0" applyAlignment="0" applyProtection="0">
      <alignment vertical="center"/>
    </xf>
    <xf numFmtId="0" fontId="0" fillId="0" borderId="0"/>
    <xf numFmtId="0" fontId="112" fillId="0" borderId="33" applyNumberFormat="0" applyFill="0" applyAlignment="0" applyProtection="0">
      <alignment vertical="center"/>
    </xf>
    <xf numFmtId="0" fontId="112" fillId="0" borderId="33" applyNumberFormat="0" applyFill="0" applyAlignment="0" applyProtection="0">
      <alignment vertical="center"/>
    </xf>
    <xf numFmtId="0" fontId="112" fillId="0" borderId="33" applyNumberFormat="0" applyFill="0" applyAlignment="0" applyProtection="0">
      <alignment vertical="center"/>
    </xf>
    <xf numFmtId="0" fontId="0" fillId="0" borderId="0">
      <alignment vertical="center"/>
    </xf>
    <xf numFmtId="0" fontId="112" fillId="0" borderId="33" applyNumberFormat="0" applyFill="0" applyAlignment="0" applyProtection="0">
      <alignment vertical="center"/>
    </xf>
    <xf numFmtId="0" fontId="0" fillId="0" borderId="0"/>
    <xf numFmtId="0" fontId="107" fillId="40" borderId="0" applyNumberFormat="0" applyBorder="0" applyAlignment="0" applyProtection="0">
      <alignment vertical="center"/>
    </xf>
    <xf numFmtId="0" fontId="111" fillId="0" borderId="32" applyNumberFormat="0" applyFill="0" applyAlignment="0" applyProtection="0">
      <alignment vertical="center"/>
    </xf>
    <xf numFmtId="0" fontId="0" fillId="0" borderId="0"/>
    <xf numFmtId="0" fontId="111" fillId="0" borderId="32" applyNumberFormat="0" applyFill="0" applyAlignment="0" applyProtection="0">
      <alignment vertical="center"/>
    </xf>
    <xf numFmtId="0" fontId="37" fillId="0" borderId="0">
      <alignment vertical="center"/>
    </xf>
    <xf numFmtId="0" fontId="0" fillId="0" borderId="0">
      <alignment vertical="center"/>
    </xf>
    <xf numFmtId="0" fontId="0" fillId="0" borderId="0">
      <alignment vertical="center"/>
    </xf>
    <xf numFmtId="0" fontId="111" fillId="0" borderId="32" applyNumberFormat="0" applyFill="0" applyAlignment="0" applyProtection="0">
      <alignment vertical="center"/>
    </xf>
    <xf numFmtId="0" fontId="0" fillId="0" borderId="0">
      <alignment vertical="center"/>
    </xf>
    <xf numFmtId="0" fontId="0" fillId="0" borderId="0"/>
    <xf numFmtId="0" fontId="111" fillId="0" borderId="32" applyNumberFormat="0" applyFill="0" applyAlignment="0" applyProtection="0">
      <alignment vertical="center"/>
    </xf>
    <xf numFmtId="0" fontId="104" fillId="0" borderId="34" applyNumberFormat="0" applyFill="0" applyAlignment="0" applyProtection="0">
      <alignment vertical="center"/>
    </xf>
    <xf numFmtId="0" fontId="0" fillId="0" borderId="0">
      <alignment vertical="center"/>
    </xf>
    <xf numFmtId="0" fontId="104" fillId="0" borderId="34" applyNumberFormat="0" applyFill="0" applyAlignment="0" applyProtection="0">
      <alignment vertical="center"/>
    </xf>
    <xf numFmtId="0" fontId="0" fillId="0" borderId="0">
      <alignment vertical="center"/>
    </xf>
    <xf numFmtId="0" fontId="104" fillId="0" borderId="34" applyNumberFormat="0" applyFill="0" applyAlignment="0" applyProtection="0">
      <alignment vertical="center"/>
    </xf>
    <xf numFmtId="0" fontId="0" fillId="0" borderId="0">
      <alignment vertical="center"/>
    </xf>
    <xf numFmtId="0" fontId="104" fillId="0" borderId="34" applyNumberFormat="0" applyFill="0" applyAlignment="0" applyProtection="0">
      <alignment vertical="center"/>
    </xf>
    <xf numFmtId="0" fontId="0" fillId="0" borderId="0">
      <alignment vertical="center"/>
    </xf>
    <xf numFmtId="0" fontId="0" fillId="0" borderId="0"/>
    <xf numFmtId="0" fontId="104" fillId="0" borderId="34" applyNumberFormat="0" applyFill="0" applyAlignment="0" applyProtection="0">
      <alignment vertical="center"/>
    </xf>
    <xf numFmtId="0" fontId="0" fillId="0" borderId="0">
      <alignment vertical="center"/>
    </xf>
    <xf numFmtId="0" fontId="104" fillId="0" borderId="0" applyNumberFormat="0" applyFill="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104" fillId="0" borderId="0" applyNumberFormat="0" applyFill="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104" fillId="0" borderId="0" applyNumberFormat="0" applyFill="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113" fillId="0" borderId="0" applyNumberFormat="0" applyFill="0" applyBorder="0" applyAlignment="0" applyProtection="0">
      <alignment vertical="center"/>
    </xf>
    <xf numFmtId="0" fontId="0" fillId="0" borderId="0">
      <alignment vertical="center"/>
    </xf>
    <xf numFmtId="0" fontId="113"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13" fillId="0" borderId="0" applyNumberFormat="0" applyFill="0" applyBorder="0" applyAlignment="0" applyProtection="0">
      <alignment vertical="center"/>
    </xf>
    <xf numFmtId="0" fontId="0" fillId="0" borderId="0">
      <alignment vertical="center"/>
    </xf>
    <xf numFmtId="0" fontId="11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3" fillId="0" borderId="0" applyNumberFormat="0" applyFill="0" applyBorder="0" applyAlignment="0" applyProtection="0">
      <alignment vertical="center"/>
    </xf>
    <xf numFmtId="0" fontId="107" fillId="40" borderId="0" applyNumberFormat="0" applyBorder="0" applyAlignment="0" applyProtection="0">
      <alignment vertical="center"/>
    </xf>
    <xf numFmtId="0" fontId="98" fillId="38" borderId="0" applyNumberFormat="0" applyBorder="0" applyAlignment="0" applyProtection="0">
      <alignment vertical="center"/>
    </xf>
    <xf numFmtId="0" fontId="0" fillId="0" borderId="0"/>
    <xf numFmtId="0" fontId="0" fillId="0" borderId="0">
      <alignment vertical="center"/>
    </xf>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0" fillId="0" borderId="0">
      <alignment vertical="center"/>
    </xf>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0" fillId="0" borderId="0"/>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0" fillId="0" borderId="0"/>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0" fillId="0" borderId="0">
      <alignment vertical="center"/>
    </xf>
    <xf numFmtId="0" fontId="0" fillId="0" borderId="0"/>
    <xf numFmtId="0" fontId="107" fillId="40" borderId="0" applyNumberFormat="0" applyBorder="0" applyAlignment="0" applyProtection="0">
      <alignment vertical="center"/>
    </xf>
    <xf numFmtId="0" fontId="107" fillId="40" borderId="0" applyNumberFormat="0" applyBorder="0" applyAlignment="0" applyProtection="0">
      <alignment vertical="center"/>
    </xf>
    <xf numFmtId="0" fontId="0" fillId="0" borderId="0">
      <alignment vertical="center"/>
    </xf>
    <xf numFmtId="0" fontId="0" fillId="0" borderId="0"/>
    <xf numFmtId="0" fontId="107" fillId="40" borderId="0" applyNumberFormat="0" applyBorder="0" applyAlignment="0" applyProtection="0">
      <alignment vertical="center"/>
    </xf>
    <xf numFmtId="0" fontId="99" fillId="40" borderId="0" applyNumberFormat="0" applyBorder="0" applyAlignment="0" applyProtection="0">
      <alignment vertical="center"/>
    </xf>
    <xf numFmtId="0" fontId="0" fillId="0" borderId="0"/>
    <xf numFmtId="0" fontId="0" fillId="0" borderId="0"/>
    <xf numFmtId="0" fontId="99" fillId="40" borderId="0" applyNumberFormat="0" applyBorder="0" applyAlignment="0" applyProtection="0">
      <alignment vertical="center"/>
    </xf>
    <xf numFmtId="0" fontId="0" fillId="0" borderId="0"/>
    <xf numFmtId="0" fontId="0" fillId="0" borderId="0">
      <alignment vertical="center"/>
    </xf>
    <xf numFmtId="0" fontId="99" fillId="40" borderId="0" applyNumberFormat="0" applyBorder="0" applyAlignment="0" applyProtection="0">
      <alignment vertical="center"/>
    </xf>
    <xf numFmtId="0" fontId="101" fillId="40" borderId="0" applyNumberFormat="0" applyBorder="0" applyAlignment="0" applyProtection="0">
      <alignment vertical="center"/>
    </xf>
    <xf numFmtId="0" fontId="99" fillId="40" borderId="0" applyNumberFormat="0" applyBorder="0" applyAlignment="0" applyProtection="0">
      <alignment vertical="center"/>
    </xf>
    <xf numFmtId="0" fontId="0" fillId="0" borderId="0"/>
    <xf numFmtId="0" fontId="99" fillId="40" borderId="0" applyNumberFormat="0" applyBorder="0" applyAlignment="0" applyProtection="0">
      <alignment vertical="center"/>
    </xf>
    <xf numFmtId="0" fontId="99" fillId="40" borderId="0" applyNumberFormat="0" applyBorder="0" applyAlignment="0" applyProtection="0">
      <alignment vertical="center"/>
    </xf>
    <xf numFmtId="0" fontId="0" fillId="0" borderId="0">
      <alignment vertical="center"/>
    </xf>
    <xf numFmtId="0" fontId="0" fillId="0" borderId="0">
      <alignment vertical="center"/>
    </xf>
    <xf numFmtId="0" fontId="101" fillId="40" borderId="0" applyNumberFormat="0" applyBorder="0" applyAlignment="0" applyProtection="0">
      <alignment vertical="center"/>
    </xf>
    <xf numFmtId="0" fontId="0" fillId="0" borderId="0"/>
    <xf numFmtId="0" fontId="10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8" fillId="38" borderId="0" applyNumberFormat="0" applyBorder="0" applyAlignment="0" applyProtection="0">
      <alignment vertical="center"/>
    </xf>
    <xf numFmtId="0" fontId="101" fillId="40" borderId="0" applyNumberFormat="0" applyBorder="0" applyAlignment="0" applyProtection="0">
      <alignment vertical="center"/>
    </xf>
    <xf numFmtId="0" fontId="0" fillId="0" borderId="0"/>
    <xf numFmtId="0" fontId="101" fillId="40" borderId="0" applyNumberFormat="0" applyBorder="0" applyAlignment="0" applyProtection="0">
      <alignment vertical="center"/>
    </xf>
    <xf numFmtId="0" fontId="0" fillId="0" borderId="0">
      <alignment vertical="center"/>
    </xf>
    <xf numFmtId="0" fontId="0" fillId="0" borderId="0"/>
    <xf numFmtId="0" fontId="101" fillId="40" borderId="0" applyNumberFormat="0" applyBorder="0" applyAlignment="0" applyProtection="0">
      <alignment vertical="center"/>
    </xf>
    <xf numFmtId="0" fontId="0" fillId="0" borderId="0"/>
    <xf numFmtId="0" fontId="24"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37" fillId="0" borderId="0"/>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14" fillId="53" borderId="0" applyNumberFormat="0" applyBorder="0" applyAlignment="0" applyProtection="0">
      <alignment vertical="center"/>
    </xf>
    <xf numFmtId="0" fontId="0" fillId="0" borderId="0">
      <alignment vertical="center"/>
    </xf>
    <xf numFmtId="0" fontId="37" fillId="0" borderId="0"/>
    <xf numFmtId="0" fontId="0" fillId="0" borderId="0"/>
    <xf numFmtId="0" fontId="0" fillId="0" borderId="0">
      <alignment vertical="center"/>
    </xf>
    <xf numFmtId="0" fontId="0" fillId="0" borderId="0">
      <alignment vertical="center"/>
    </xf>
    <xf numFmtId="0" fontId="24" fillId="0" borderId="0">
      <alignment vertical="center"/>
    </xf>
    <xf numFmtId="0" fontId="97" fillId="54" borderId="0" applyNumberFormat="0" applyBorder="0" applyAlignment="0" applyProtection="0">
      <alignment vertical="center"/>
    </xf>
    <xf numFmtId="0" fontId="0" fillId="0" borderId="0">
      <alignment vertical="center"/>
    </xf>
    <xf numFmtId="0" fontId="0" fillId="0" borderId="0">
      <alignment vertical="center"/>
    </xf>
    <xf numFmtId="0" fontId="24" fillId="0" borderId="0"/>
    <xf numFmtId="0" fontId="0" fillId="0" borderId="0"/>
    <xf numFmtId="0" fontId="0" fillId="0" borderId="0">
      <alignment vertical="center"/>
    </xf>
    <xf numFmtId="0" fontId="0" fillId="0" borderId="0">
      <alignment vertical="center"/>
    </xf>
    <xf numFmtId="0" fontId="0" fillId="0" borderId="0"/>
    <xf numFmtId="0" fontId="24"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37" fillId="0" borderId="0">
      <alignment vertical="center"/>
    </xf>
    <xf numFmtId="0" fontId="24" fillId="0" borderId="0"/>
    <xf numFmtId="41" fontId="96"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xf numFmtId="0" fontId="0" fillId="0" borderId="0"/>
    <xf numFmtId="0" fontId="0" fillId="0" borderId="0">
      <alignment vertical="center"/>
    </xf>
    <xf numFmtId="41" fontId="0" fillId="0" borderId="0" applyFont="0" applyFill="0" applyBorder="0" applyAlignment="0" applyProtection="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10" fillId="0" borderId="0">
      <alignment vertical="center"/>
    </xf>
    <xf numFmtId="0" fontId="0" fillId="0" borderId="0">
      <alignment vertical="center"/>
    </xf>
    <xf numFmtId="0" fontId="0" fillId="0" borderId="0"/>
    <xf numFmtId="0" fontId="0" fillId="0" borderId="0"/>
    <xf numFmtId="0" fontId="0" fillId="0" borderId="0"/>
    <xf numFmtId="0" fontId="97" fillId="37" borderId="0" applyNumberFormat="0" applyBorder="0" applyAlignment="0" applyProtection="0">
      <alignment vertical="center"/>
    </xf>
    <xf numFmtId="0" fontId="0" fillId="0" borderId="0"/>
    <xf numFmtId="41" fontId="0" fillId="0" borderId="0" applyFont="0" applyFill="0" applyBorder="0" applyAlignment="0" applyProtection="0"/>
    <xf numFmtId="0" fontId="0" fillId="0" borderId="0"/>
    <xf numFmtId="0" fontId="115" fillId="47" borderId="35"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97" fillId="5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41" fontId="96" fillId="0" borderId="0" applyFont="0" applyFill="0" applyBorder="0" applyAlignment="0" applyProtection="0">
      <alignment vertical="center"/>
    </xf>
    <xf numFmtId="0" fontId="0" fillId="0" borderId="0"/>
    <xf numFmtId="0" fontId="0" fillId="0" borderId="0"/>
    <xf numFmtId="0" fontId="97"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0" borderId="0"/>
    <xf numFmtId="0" fontId="0" fillId="0" borderId="0">
      <alignment vertical="center"/>
    </xf>
    <xf numFmtId="41"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24" fillId="0" borderId="0"/>
    <xf numFmtId="0" fontId="114" fillId="5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98"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06"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0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43" fontId="96"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xf numFmtId="0" fontId="0" fillId="0" borderId="0">
      <alignment vertical="center"/>
    </xf>
    <xf numFmtId="0" fontId="37" fillId="0" borderId="0">
      <alignment vertical="center"/>
    </xf>
    <xf numFmtId="0" fontId="0" fillId="0" borderId="0"/>
    <xf numFmtId="0" fontId="0" fillId="0" borderId="0"/>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95" fillId="0" borderId="29" applyNumberFormat="0" applyFill="0" applyAlignment="0" applyProtection="0">
      <alignment vertical="center"/>
    </xf>
    <xf numFmtId="0" fontId="0" fillId="0" borderId="0">
      <alignment vertical="center"/>
    </xf>
    <xf numFmtId="0" fontId="95" fillId="0" borderId="29" applyNumberFormat="0" applyFill="0" applyAlignment="0" applyProtection="0">
      <alignment vertical="center"/>
    </xf>
    <xf numFmtId="0" fontId="0" fillId="0" borderId="0">
      <alignment vertical="center"/>
    </xf>
    <xf numFmtId="0" fontId="0" fillId="0" borderId="0">
      <alignment vertical="center"/>
    </xf>
    <xf numFmtId="0" fontId="116"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41" fontId="96"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xf numFmtId="0" fontId="0" fillId="0" borderId="0">
      <alignment vertical="center"/>
    </xf>
    <xf numFmtId="0" fontId="0" fillId="0" borderId="0"/>
    <xf numFmtId="0" fontId="0" fillId="0" borderId="0"/>
    <xf numFmtId="41"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98"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7"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15" fillId="47" borderId="35"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96" fillId="52" borderId="31" applyNumberFormat="0" applyFont="0" applyAlignment="0" applyProtection="0">
      <alignment vertical="center"/>
    </xf>
    <xf numFmtId="0" fontId="0" fillId="0" borderId="0"/>
    <xf numFmtId="0" fontId="102" fillId="43" borderId="30"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37"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16"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0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03" fillId="0" borderId="0">
      <alignment vertical="center"/>
    </xf>
    <xf numFmtId="0" fontId="0" fillId="0" borderId="0">
      <alignment vertical="center"/>
    </xf>
    <xf numFmtId="0" fontId="37" fillId="0" borderId="0">
      <alignment vertical="center"/>
    </xf>
    <xf numFmtId="0" fontId="0" fillId="0" borderId="0"/>
    <xf numFmtId="0" fontId="0" fillId="0" borderId="0">
      <alignment vertical="center"/>
    </xf>
    <xf numFmtId="0" fontId="0" fillId="0" borderId="0"/>
    <xf numFmtId="0" fontId="37"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37"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2" fillId="43" borderId="30" applyNumberFormat="0" applyAlignment="0" applyProtection="0">
      <alignment vertical="center"/>
    </xf>
    <xf numFmtId="0" fontId="0" fillId="0" borderId="0"/>
    <xf numFmtId="0" fontId="3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7" fillId="0" borderId="0"/>
    <xf numFmtId="0" fontId="0" fillId="0" borderId="0"/>
    <xf numFmtId="0" fontId="98"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02" fillId="43" borderId="30" applyNumberFormat="0" applyAlignment="0" applyProtection="0">
      <alignment vertical="center"/>
    </xf>
    <xf numFmtId="0" fontId="0" fillId="0" borderId="0">
      <alignment vertical="center"/>
    </xf>
    <xf numFmtId="0" fontId="102" fillId="43" borderId="30"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7" fillId="0" borderId="0">
      <alignment vertical="center"/>
    </xf>
    <xf numFmtId="0" fontId="0" fillId="0" borderId="0">
      <alignment vertical="center"/>
    </xf>
    <xf numFmtId="0" fontId="0" fillId="52" borderId="31" applyNumberFormat="0" applyFont="0" applyAlignment="0" applyProtection="0">
      <alignment vertical="center"/>
    </xf>
    <xf numFmtId="0" fontId="37" fillId="0" borderId="0">
      <alignment vertical="center"/>
    </xf>
    <xf numFmtId="0" fontId="0" fillId="0" borderId="0">
      <alignment vertical="center"/>
    </xf>
    <xf numFmtId="0" fontId="37" fillId="0" borderId="0"/>
    <xf numFmtId="0" fontId="0" fillId="0" borderId="0"/>
    <xf numFmtId="0" fontId="37" fillId="0" borderId="0"/>
    <xf numFmtId="0" fontId="0" fillId="0" borderId="0"/>
    <xf numFmtId="0" fontId="37"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97" fillId="54" borderId="0" applyNumberFormat="0" applyBorder="0" applyAlignment="0" applyProtection="0">
      <alignment vertical="center"/>
    </xf>
    <xf numFmtId="0" fontId="0" fillId="0" borderId="0">
      <alignment vertical="center"/>
    </xf>
    <xf numFmtId="0" fontId="97"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17" fillId="0" borderId="36"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98"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16" fillId="38" borderId="0" applyNumberFormat="0" applyBorder="0" applyAlignment="0" applyProtection="0">
      <alignment vertical="center"/>
    </xf>
    <xf numFmtId="0" fontId="0" fillId="0" borderId="0"/>
    <xf numFmtId="0" fontId="0" fillId="0" borderId="0">
      <alignment vertical="center"/>
    </xf>
    <xf numFmtId="0" fontId="0" fillId="0" borderId="0"/>
    <xf numFmtId="0" fontId="98"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43" fontId="96"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15" fillId="47" borderId="35"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37"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7" fillId="0" borderId="0"/>
    <xf numFmtId="41" fontId="96"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15" fillId="47" borderId="35" applyNumberFormat="0" applyAlignment="0" applyProtection="0">
      <alignment vertical="center"/>
    </xf>
    <xf numFmtId="0" fontId="0" fillId="0" borderId="0">
      <alignment vertical="center"/>
    </xf>
    <xf numFmtId="0" fontId="0" fillId="0" borderId="0"/>
    <xf numFmtId="0" fontId="0" fillId="0" borderId="0">
      <alignment vertical="center"/>
    </xf>
    <xf numFmtId="41" fontId="96" fillId="0" borderId="0" applyFont="0" applyFill="0" applyBorder="0" applyAlignment="0" applyProtection="0">
      <alignment vertical="center"/>
    </xf>
    <xf numFmtId="0" fontId="0" fillId="0" borderId="0">
      <alignment vertical="center"/>
    </xf>
    <xf numFmtId="0" fontId="115" fillId="47" borderId="35" applyNumberFormat="0" applyAlignment="0" applyProtection="0">
      <alignment vertical="center"/>
    </xf>
    <xf numFmtId="0" fontId="0" fillId="0" borderId="0"/>
    <xf numFmtId="0" fontId="37" fillId="0" borderId="0"/>
    <xf numFmtId="0" fontId="0" fillId="0" borderId="0">
      <alignment vertical="center"/>
    </xf>
    <xf numFmtId="0" fontId="37" fillId="0" borderId="0"/>
    <xf numFmtId="0" fontId="37" fillId="0" borderId="0"/>
    <xf numFmtId="0" fontId="37" fillId="0" borderId="0"/>
    <xf numFmtId="0" fontId="118" fillId="35" borderId="35" applyNumberFormat="0" applyAlignment="0" applyProtection="0">
      <alignment vertical="center"/>
    </xf>
    <xf numFmtId="0" fontId="0" fillId="0" borderId="0">
      <alignment vertical="center"/>
    </xf>
    <xf numFmtId="0" fontId="37"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94" fillId="35" borderId="28"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17" fillId="0" borderId="3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41" fontId="96" fillId="0" borderId="0" applyFont="0" applyFill="0" applyBorder="0" applyAlignment="0" applyProtection="0">
      <alignment vertical="center"/>
    </xf>
    <xf numFmtId="0" fontId="0" fillId="0" borderId="0"/>
    <xf numFmtId="41" fontId="96" fillId="0" borderId="0" applyFont="0" applyFill="0" applyBorder="0" applyAlignment="0" applyProtection="0">
      <alignment vertical="center"/>
    </xf>
    <xf numFmtId="0" fontId="0" fillId="0" borderId="0"/>
    <xf numFmtId="41" fontId="96" fillId="0" borderId="0" applyFont="0" applyFill="0" applyBorder="0" applyAlignment="0" applyProtection="0">
      <alignment vertical="center"/>
    </xf>
    <xf numFmtId="0" fontId="0" fillId="0" borderId="0">
      <alignment vertical="center"/>
    </xf>
    <xf numFmtId="41" fontId="96" fillId="0" borderId="0" applyFont="0" applyFill="0" applyBorder="0" applyAlignment="0" applyProtection="0">
      <alignment vertical="center"/>
    </xf>
    <xf numFmtId="0" fontId="0" fillId="0" borderId="0"/>
    <xf numFmtId="41" fontId="96"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97" fillId="5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97" fillId="49" borderId="0" applyNumberFormat="0" applyBorder="0" applyAlignment="0" applyProtection="0">
      <alignment vertical="center"/>
    </xf>
    <xf numFmtId="0" fontId="0" fillId="0" borderId="0"/>
    <xf numFmtId="0" fontId="97" fillId="49" borderId="0" applyNumberFormat="0" applyBorder="0" applyAlignment="0" applyProtection="0">
      <alignment vertical="center"/>
    </xf>
    <xf numFmtId="0" fontId="0" fillId="0" borderId="0"/>
    <xf numFmtId="0" fontId="97"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1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19"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19" fillId="0" borderId="0" applyNumberFormat="0" applyFill="0" applyBorder="0" applyAlignment="0" applyProtection="0">
      <alignment vertical="center"/>
    </xf>
    <xf numFmtId="0" fontId="0" fillId="0" borderId="0"/>
    <xf numFmtId="0" fontId="119" fillId="0" borderId="0" applyNumberFormat="0" applyFill="0" applyBorder="0" applyAlignment="0" applyProtection="0">
      <alignment vertical="center"/>
    </xf>
    <xf numFmtId="0" fontId="0" fillId="0" borderId="0"/>
    <xf numFmtId="0" fontId="11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41" fontId="0" fillId="0" borderId="0" applyFont="0" applyFill="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18" fillId="35" borderId="35" applyNumberFormat="0" applyAlignment="0" applyProtection="0">
      <alignment vertical="center"/>
    </xf>
    <xf numFmtId="0" fontId="0" fillId="0" borderId="0"/>
    <xf numFmtId="0" fontId="0" fillId="0" borderId="0"/>
    <xf numFmtId="41"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2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9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43" fontId="96" fillId="0" borderId="0" applyFont="0" applyFill="0" applyBorder="0" applyAlignment="0" applyProtection="0">
      <alignment vertical="center"/>
    </xf>
    <xf numFmtId="0" fontId="0" fillId="0" borderId="0">
      <alignment vertical="center"/>
    </xf>
    <xf numFmtId="43" fontId="96"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alignment vertical="center"/>
    </xf>
    <xf numFmtId="43" fontId="96"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alignment vertical="center"/>
    </xf>
    <xf numFmtId="43" fontId="96"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43" fontId="96" fillId="0" borderId="0" applyFon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96" fillId="52" borderId="31" applyNumberFormat="0" applyFont="0" applyAlignment="0" applyProtection="0">
      <alignment vertical="center"/>
    </xf>
    <xf numFmtId="0" fontId="0" fillId="0" borderId="0"/>
    <xf numFmtId="0" fontId="96" fillId="52" borderId="31"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16" fillId="3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96"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17" fillId="0" borderId="36" applyNumberFormat="0" applyFill="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97" fillId="5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10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17" fillId="0" borderId="36"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8" fillId="38" borderId="0" applyNumberFormat="0" applyBorder="0" applyAlignment="0" applyProtection="0">
      <alignment vertical="center"/>
    </xf>
    <xf numFmtId="0" fontId="98" fillId="38" borderId="0" applyNumberFormat="0" applyBorder="0" applyAlignment="0" applyProtection="0">
      <alignment vertical="center"/>
    </xf>
    <xf numFmtId="0" fontId="98" fillId="38" borderId="0" applyNumberFormat="0" applyBorder="0" applyAlignment="0" applyProtection="0">
      <alignment vertical="center"/>
    </xf>
    <xf numFmtId="0" fontId="98" fillId="38" borderId="0" applyNumberFormat="0" applyBorder="0" applyAlignment="0" applyProtection="0">
      <alignment vertical="center"/>
    </xf>
    <xf numFmtId="0" fontId="98" fillId="38" borderId="0" applyNumberFormat="0" applyBorder="0" applyAlignment="0" applyProtection="0">
      <alignment vertical="center"/>
    </xf>
    <xf numFmtId="0" fontId="98"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06" fillId="38" borderId="0" applyNumberFormat="0" applyBorder="0" applyAlignment="0" applyProtection="0">
      <alignment vertical="center"/>
    </xf>
    <xf numFmtId="0" fontId="106" fillId="38" borderId="0" applyNumberFormat="0" applyBorder="0" applyAlignment="0" applyProtection="0">
      <alignment vertical="center"/>
    </xf>
    <xf numFmtId="0" fontId="106" fillId="38" borderId="0" applyNumberFormat="0" applyBorder="0" applyAlignment="0" applyProtection="0">
      <alignment vertical="center"/>
    </xf>
    <xf numFmtId="0" fontId="106" fillId="38" borderId="0" applyNumberFormat="0" applyBorder="0" applyAlignment="0" applyProtection="0">
      <alignment vertical="center"/>
    </xf>
    <xf numFmtId="0" fontId="106" fillId="38" borderId="0" applyNumberFormat="0" applyBorder="0" applyAlignment="0" applyProtection="0">
      <alignment vertical="center"/>
    </xf>
    <xf numFmtId="0" fontId="117" fillId="0" borderId="36" applyNumberFormat="0" applyFill="0" applyAlignment="0" applyProtection="0">
      <alignment vertical="center"/>
    </xf>
    <xf numFmtId="0" fontId="118" fillId="35" borderId="35" applyNumberFormat="0" applyAlignment="0" applyProtection="0">
      <alignment vertical="center"/>
    </xf>
    <xf numFmtId="0" fontId="118" fillId="35" borderId="35" applyNumberFormat="0" applyAlignment="0" applyProtection="0">
      <alignment vertical="center"/>
    </xf>
    <xf numFmtId="0" fontId="118" fillId="35" borderId="35" applyNumberFormat="0" applyAlignment="0" applyProtection="0">
      <alignment vertical="center"/>
    </xf>
    <xf numFmtId="41" fontId="0" fillId="0" borderId="0" applyFont="0" applyFill="0" applyBorder="0" applyAlignment="0" applyProtection="0"/>
    <xf numFmtId="0" fontId="100" fillId="0" borderId="0" applyNumberFormat="0" applyFill="0" applyBorder="0" applyAlignment="0" applyProtection="0">
      <alignment vertical="center"/>
    </xf>
    <xf numFmtId="41" fontId="96" fillId="0" borderId="0" applyFont="0" applyFill="0" applyBorder="0" applyAlignment="0" applyProtection="0">
      <alignment vertical="center"/>
    </xf>
    <xf numFmtId="41" fontId="96" fillId="0" borderId="0" applyFont="0" applyFill="0" applyBorder="0" applyAlignment="0" applyProtection="0">
      <alignment vertical="center"/>
    </xf>
    <xf numFmtId="41" fontId="0" fillId="0" borderId="0" applyFont="0" applyFill="0" applyBorder="0" applyAlignment="0" applyProtection="0"/>
    <xf numFmtId="41" fontId="96" fillId="0" borderId="0" applyFont="0" applyFill="0" applyBorder="0" applyAlignment="0" applyProtection="0">
      <alignment vertical="center"/>
    </xf>
    <xf numFmtId="41" fontId="0" fillId="0" borderId="0" applyFont="0" applyFill="0" applyBorder="0" applyAlignment="0" applyProtection="0"/>
    <xf numFmtId="41" fontId="96"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0" fontId="96" fillId="3" borderId="0" applyNumberFormat="0" applyBorder="0" applyAlignment="0" applyProtection="0">
      <alignment vertical="center"/>
    </xf>
    <xf numFmtId="41" fontId="96"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96" fillId="0" borderId="0" applyFont="0" applyFill="0" applyBorder="0" applyAlignment="0" applyProtection="0">
      <alignment vertical="center"/>
    </xf>
    <xf numFmtId="41" fontId="0" fillId="0" borderId="0" applyFont="0" applyFill="0" applyBorder="0" applyAlignment="0" applyProtection="0"/>
    <xf numFmtId="41" fontId="96" fillId="0" borderId="0" applyFont="0" applyFill="0" applyBorder="0" applyAlignment="0" applyProtection="0">
      <alignment vertical="center"/>
    </xf>
    <xf numFmtId="41" fontId="96" fillId="0" borderId="0" applyFont="0" applyFill="0" applyBorder="0" applyAlignment="0" applyProtection="0">
      <alignment vertical="center"/>
    </xf>
    <xf numFmtId="41" fontId="0" fillId="0" borderId="0" applyFont="0" applyFill="0" applyBorder="0" applyAlignment="0" applyProtection="0"/>
    <xf numFmtId="0" fontId="96" fillId="3" borderId="0" applyNumberFormat="0" applyBorder="0" applyAlignment="0" applyProtection="0">
      <alignment vertical="center"/>
    </xf>
    <xf numFmtId="41" fontId="96" fillId="0" borderId="0" applyFont="0" applyFill="0" applyBorder="0" applyAlignment="0" applyProtection="0">
      <alignment vertical="center"/>
    </xf>
    <xf numFmtId="41" fontId="96" fillId="0" borderId="0" applyFont="0" applyFill="0" applyBorder="0" applyAlignment="0" applyProtection="0">
      <alignment vertical="center"/>
    </xf>
    <xf numFmtId="41"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96" fillId="3" borderId="0" applyNumberFormat="0" applyBorder="0" applyAlignment="0" applyProtection="0">
      <alignment vertical="center"/>
    </xf>
    <xf numFmtId="0" fontId="97" fillId="56" borderId="0" applyNumberFormat="0" applyBorder="0" applyAlignment="0" applyProtection="0">
      <alignment vertical="center"/>
    </xf>
    <xf numFmtId="0" fontId="97" fillId="56" borderId="0" applyNumberFormat="0" applyBorder="0" applyAlignment="0" applyProtection="0">
      <alignment vertical="center"/>
    </xf>
    <xf numFmtId="0" fontId="97" fillId="56" borderId="0" applyNumberFormat="0" applyBorder="0" applyAlignment="0" applyProtection="0">
      <alignment vertical="center"/>
    </xf>
    <xf numFmtId="0" fontId="97" fillId="56" borderId="0" applyNumberFormat="0" applyBorder="0" applyAlignment="0" applyProtection="0">
      <alignment vertical="center"/>
    </xf>
    <xf numFmtId="0" fontId="97" fillId="37" borderId="0" applyNumberFormat="0" applyBorder="0" applyAlignment="0" applyProtection="0">
      <alignment vertical="center"/>
    </xf>
    <xf numFmtId="0" fontId="97" fillId="37" borderId="0" applyNumberFormat="0" applyBorder="0" applyAlignment="0" applyProtection="0">
      <alignment vertical="center"/>
    </xf>
    <xf numFmtId="0" fontId="97" fillId="54"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5" borderId="0" applyNumberFormat="0" applyBorder="0" applyAlignment="0" applyProtection="0">
      <alignment vertical="center"/>
    </xf>
    <xf numFmtId="0" fontId="97" fillId="55" borderId="0" applyNumberFormat="0" applyBorder="0" applyAlignment="0" applyProtection="0">
      <alignment vertical="center"/>
    </xf>
    <xf numFmtId="0" fontId="97" fillId="55" borderId="0" applyNumberFormat="0" applyBorder="0" applyAlignment="0" applyProtection="0">
      <alignment vertical="center"/>
    </xf>
    <xf numFmtId="0" fontId="97" fillId="55"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94" fillId="35" borderId="28" applyNumberFormat="0" applyAlignment="0" applyProtection="0">
      <alignment vertical="center"/>
    </xf>
    <xf numFmtId="0" fontId="94" fillId="35" borderId="28" applyNumberFormat="0" applyAlignment="0" applyProtection="0">
      <alignment vertical="center"/>
    </xf>
    <xf numFmtId="0" fontId="94" fillId="35" borderId="28" applyNumberFormat="0" applyAlignment="0" applyProtection="0">
      <alignment vertical="center"/>
    </xf>
    <xf numFmtId="0" fontId="41" fillId="0" borderId="0"/>
    <xf numFmtId="0" fontId="103" fillId="0" borderId="0"/>
    <xf numFmtId="0" fontId="0" fillId="52" borderId="31" applyNumberFormat="0" applyFont="0" applyAlignment="0" applyProtection="0">
      <alignment vertical="center"/>
    </xf>
    <xf numFmtId="0" fontId="0" fillId="52" borderId="31" applyNumberFormat="0" applyFont="0" applyAlignment="0" applyProtection="0">
      <alignment vertical="center"/>
    </xf>
    <xf numFmtId="0" fontId="0" fillId="52" borderId="31" applyNumberFormat="0" applyFont="0" applyAlignment="0" applyProtection="0">
      <alignment vertical="center"/>
    </xf>
    <xf numFmtId="0" fontId="0" fillId="52" borderId="31" applyNumberFormat="0" applyFont="0" applyAlignment="0" applyProtection="0">
      <alignment vertical="center"/>
    </xf>
    <xf numFmtId="0" fontId="96" fillId="52" borderId="31" applyNumberFormat="0" applyFont="0" applyAlignment="0" applyProtection="0">
      <alignment vertical="center"/>
    </xf>
    <xf numFmtId="0" fontId="0" fillId="0" borderId="0"/>
    <xf numFmtId="0" fontId="0" fillId="0" borderId="0">
      <alignment vertical="center"/>
    </xf>
  </cellStyleXfs>
  <cellXfs count="302">
    <xf numFmtId="0" fontId="0" fillId="0" borderId="0" xfId="0"/>
    <xf numFmtId="0" fontId="1" fillId="0" borderId="0" xfId="0" applyFont="1" applyFill="1" applyAlignment="1"/>
    <xf numFmtId="0" fontId="2" fillId="0" borderId="0" xfId="0" applyFont="1" applyFill="1" applyAlignment="1"/>
    <xf numFmtId="0" fontId="2" fillId="0" borderId="0" xfId="0" applyFont="1" applyFill="1"/>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xf>
    <xf numFmtId="0" fontId="0" fillId="0" borderId="0" xfId="0" applyFont="1" applyFill="1" applyAlignment="1"/>
    <xf numFmtId="0" fontId="4" fillId="0" borderId="0" xfId="0" applyFont="1" applyFill="1" applyAlignment="1">
      <alignment horizontal="center" vertical="center"/>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6" fillId="0" borderId="1" xfId="6" applyFont="1" applyFill="1" applyBorder="1" applyAlignment="1">
      <alignment horizontal="left" wrapText="1"/>
    </xf>
    <xf numFmtId="0" fontId="5" fillId="0" borderId="1" xfId="0" applyFont="1" applyFill="1" applyBorder="1" applyAlignment="1">
      <alignment horizontal="left" wrapText="1"/>
    </xf>
    <xf numFmtId="0" fontId="7" fillId="0" borderId="1" xfId="0" applyFont="1" applyFill="1" applyBorder="1" applyAlignment="1">
      <alignment horizontal="left" vertical="center" wrapText="1"/>
    </xf>
    <xf numFmtId="0" fontId="6" fillId="0" borderId="1" xfId="6" applyFont="1" applyFill="1" applyBorder="1" applyAlignment="1">
      <alignment vertical="center"/>
    </xf>
    <xf numFmtId="14" fontId="7" fillId="0" borderId="1" xfId="0" applyNumberFormat="1" applyFont="1" applyFill="1" applyBorder="1" applyAlignment="1">
      <alignment horizontal="center" vertical="center" wrapText="1"/>
    </xf>
    <xf numFmtId="0" fontId="8" fillId="0" borderId="1" xfId="6" applyFont="1" applyFill="1" applyBorder="1" applyAlignment="1">
      <alignment vertical="center"/>
    </xf>
    <xf numFmtId="0" fontId="7"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6" applyFill="1" applyBorder="1" applyAlignment="1">
      <alignment horizontal="left" vertical="center" wrapText="1"/>
    </xf>
    <xf numFmtId="0" fontId="6" fillId="0" borderId="1" xfId="6"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6" applyFill="1" applyBorder="1" applyAlignment="1">
      <alignment horizontal="left" vertical="center"/>
    </xf>
    <xf numFmtId="0" fontId="8" fillId="0" borderId="1" xfId="6"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center" vertical="center"/>
    </xf>
    <xf numFmtId="0" fontId="14" fillId="0" borderId="0" xfId="0" applyFont="1" applyAlignment="1">
      <alignment horizontal="justify"/>
    </xf>
    <xf numFmtId="0" fontId="15" fillId="0" borderId="0" xfId="0" applyFont="1" applyFill="1" applyAlignment="1">
      <alignment horizontal="left" vertical="center" wrapText="1"/>
    </xf>
    <xf numFmtId="0" fontId="16" fillId="0" borderId="0" xfId="0" applyFont="1" applyAlignment="1">
      <alignment horizontal="justify" indent="2"/>
    </xf>
    <xf numFmtId="0" fontId="15" fillId="0" borderId="0" xfId="0" applyFont="1" applyAlignment="1">
      <alignment horizontal="justify" indent="2"/>
    </xf>
    <xf numFmtId="0" fontId="17" fillId="0" borderId="0" xfId="0" applyFont="1" applyAlignment="1">
      <alignment horizontal="justify" indent="2"/>
    </xf>
    <xf numFmtId="0" fontId="18" fillId="0" borderId="0" xfId="0" applyFont="1" applyAlignment="1">
      <alignment horizontal="justify" indent="2"/>
    </xf>
    <xf numFmtId="0" fontId="0" fillId="0" borderId="0" xfId="0" applyAlignment="1">
      <alignment vertical="center"/>
    </xf>
    <xf numFmtId="0" fontId="0" fillId="0" borderId="0" xfId="1113" applyFont="1" applyAlignment="1">
      <alignment horizontal="left" vertical="center"/>
    </xf>
    <xf numFmtId="0" fontId="0" fillId="0" borderId="0" xfId="1113"/>
    <xf numFmtId="0" fontId="19" fillId="0" borderId="0" xfId="1113" applyFont="1" applyAlignment="1">
      <alignment horizontal="center" vertical="center"/>
    </xf>
    <xf numFmtId="0" fontId="0" fillId="0" borderId="0" xfId="1113" applyAlignment="1">
      <alignment horizontal="center" vertical="center"/>
    </xf>
    <xf numFmtId="0" fontId="0" fillId="0" borderId="1" xfId="1113" applyFont="1" applyBorder="1" applyAlignment="1">
      <alignment horizontal="center" vertical="center"/>
    </xf>
    <xf numFmtId="0" fontId="0" fillId="0" borderId="1" xfId="1113" applyBorder="1" applyAlignment="1">
      <alignment horizontal="center" vertical="center"/>
    </xf>
    <xf numFmtId="0" fontId="20" fillId="0" borderId="1" xfId="1113" applyFont="1" applyBorder="1" applyAlignment="1">
      <alignment horizontal="center" vertical="center"/>
    </xf>
    <xf numFmtId="0" fontId="20" fillId="0" borderId="1" xfId="1113" applyFont="1" applyBorder="1" applyAlignment="1">
      <alignment horizontal="center" vertical="center" wrapText="1"/>
    </xf>
    <xf numFmtId="0" fontId="20" fillId="0" borderId="1" xfId="1113" applyNumberFormat="1" applyFont="1" applyFill="1" applyBorder="1" applyAlignment="1" applyProtection="1">
      <alignment horizontal="center" vertical="center"/>
    </xf>
    <xf numFmtId="0" fontId="0" fillId="0" borderId="1" xfId="1113" applyNumberFormat="1" applyFont="1" applyFill="1" applyBorder="1" applyAlignment="1" applyProtection="1">
      <alignment horizontal="left" vertical="center" wrapText="1"/>
    </xf>
    <xf numFmtId="0" fontId="0" fillId="0" borderId="0" xfId="0" applyFill="1" applyBorder="1" applyAlignment="1"/>
    <xf numFmtId="0" fontId="0" fillId="0" borderId="0" xfId="0" applyFont="1" applyFill="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22" fillId="0" borderId="1" xfId="0" applyFont="1" applyFill="1" applyBorder="1" applyAlignment="1">
      <alignment horizontal="center" vertical="center"/>
    </xf>
    <xf numFmtId="0" fontId="23" fillId="0" borderId="0" xfId="0" applyFont="1"/>
    <xf numFmtId="0" fontId="24" fillId="0" borderId="0" xfId="0" applyFont="1" applyFill="1" applyAlignment="1">
      <alignment vertical="center"/>
    </xf>
    <xf numFmtId="0" fontId="25" fillId="0" borderId="0" xfId="0" applyFont="1" applyAlignment="1">
      <alignment vertical="center"/>
    </xf>
    <xf numFmtId="0" fontId="24" fillId="0" borderId="0" xfId="0" applyFont="1" applyAlignment="1">
      <alignment vertical="center"/>
    </xf>
    <xf numFmtId="0" fontId="24" fillId="0" borderId="0" xfId="0" applyFont="1"/>
    <xf numFmtId="0" fontId="26" fillId="0" borderId="0" xfId="0" applyFont="1" applyAlignment="1">
      <alignment horizontal="center" vertical="center"/>
    </xf>
    <xf numFmtId="0" fontId="27" fillId="0" borderId="0" xfId="0" applyFont="1" applyAlignment="1">
      <alignment vertical="center"/>
    </xf>
    <xf numFmtId="0" fontId="24" fillId="0" borderId="2" xfId="0" applyFont="1" applyBorder="1" applyAlignment="1">
      <alignment horizontal="center" vertical="center"/>
    </xf>
    <xf numFmtId="0" fontId="24" fillId="0" borderId="2" xfId="0" applyNumberFormat="1" applyFont="1" applyBorder="1" applyAlignment="1">
      <alignment horizontal="center" vertical="center"/>
    </xf>
    <xf numFmtId="49" fontId="24" fillId="0" borderId="1" xfId="1286" applyNumberFormat="1" applyFont="1" applyFill="1" applyBorder="1" applyAlignment="1">
      <alignment horizontal="center" vertical="center" wrapText="1"/>
    </xf>
    <xf numFmtId="0" fontId="28" fillId="0" borderId="1" xfId="1286" applyFont="1" applyFill="1" applyBorder="1" applyAlignment="1">
      <alignment horizontal="center" vertical="center" wrapText="1"/>
    </xf>
    <xf numFmtId="0" fontId="28" fillId="0" borderId="1" xfId="1286" applyNumberFormat="1" applyFont="1" applyFill="1" applyBorder="1" applyAlignment="1">
      <alignment horizontal="center" vertical="center" wrapText="1"/>
    </xf>
    <xf numFmtId="0" fontId="23" fillId="0" borderId="3" xfId="1286" applyFont="1" applyFill="1" applyBorder="1" applyAlignment="1">
      <alignment horizontal="center" vertical="center" wrapText="1"/>
    </xf>
    <xf numFmtId="0" fontId="23" fillId="0" borderId="1" xfId="1286" applyFont="1" applyFill="1" applyBorder="1" applyAlignment="1">
      <alignment horizontal="center" vertical="center" wrapText="1"/>
    </xf>
    <xf numFmtId="0" fontId="29" fillId="0" borderId="1" xfId="0" applyFont="1" applyFill="1" applyBorder="1" applyAlignment="1">
      <alignment horizontal="center" vertical="center"/>
    </xf>
    <xf numFmtId="49" fontId="23" fillId="0" borderId="1" xfId="1286"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3" fillId="2" borderId="1" xfId="981"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98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33"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2" borderId="4" xfId="981" applyFont="1" applyFill="1" applyBorder="1" applyAlignment="1">
      <alignment horizontal="center" vertical="center" wrapText="1"/>
    </xf>
    <xf numFmtId="49" fontId="23" fillId="0" borderId="1" xfId="1205" applyNumberFormat="1" applyFont="1" applyFill="1" applyBorder="1" applyAlignment="1">
      <alignment horizontal="center" vertical="center" wrapText="1"/>
    </xf>
    <xf numFmtId="0" fontId="23" fillId="0" borderId="1" xfId="981" applyFont="1" applyFill="1" applyBorder="1" applyAlignment="1">
      <alignment horizontal="center" vertical="center" wrapText="1"/>
    </xf>
    <xf numFmtId="0" fontId="23" fillId="0" borderId="1" xfId="1205" applyNumberFormat="1" applyFont="1" applyFill="1" applyBorder="1" applyAlignment="1">
      <alignment horizontal="center" vertical="center" wrapText="1"/>
    </xf>
    <xf numFmtId="0" fontId="23" fillId="0" borderId="1" xfId="1205" applyFont="1" applyFill="1" applyBorder="1" applyAlignment="1">
      <alignment vertical="center" wrapText="1"/>
    </xf>
    <xf numFmtId="49" fontId="24" fillId="0" borderId="1" xfId="0" applyNumberFormat="1" applyFont="1" applyFill="1" applyBorder="1" applyAlignment="1">
      <alignment horizontal="center" vertical="center" wrapText="1"/>
    </xf>
    <xf numFmtId="0" fontId="24" fillId="0" borderId="7" xfId="981" applyFont="1" applyFill="1" applyBorder="1" applyAlignment="1">
      <alignment horizontal="center" vertical="center" wrapText="1"/>
    </xf>
    <xf numFmtId="0" fontId="24" fillId="0" borderId="1" xfId="1205" applyNumberFormat="1" applyFont="1" applyFill="1" applyBorder="1" applyAlignment="1">
      <alignment horizontal="center" vertical="center" wrapText="1"/>
    </xf>
    <xf numFmtId="0" fontId="24" fillId="0" borderId="7" xfId="1205" applyFont="1" applyFill="1" applyBorder="1" applyAlignment="1">
      <alignment vertical="center" wrapText="1"/>
    </xf>
    <xf numFmtId="49" fontId="24" fillId="0" borderId="4" xfId="0" applyNumberFormat="1" applyFont="1" applyFill="1" applyBorder="1" applyAlignment="1">
      <alignment horizontal="center" vertical="center" wrapText="1"/>
    </xf>
    <xf numFmtId="0" fontId="24" fillId="0" borderId="8" xfId="981" applyFont="1" applyFill="1" applyBorder="1" applyAlignment="1">
      <alignment horizontal="center" vertical="center" wrapText="1"/>
    </xf>
    <xf numFmtId="49" fontId="24" fillId="0" borderId="7"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wrapText="1"/>
    </xf>
    <xf numFmtId="0" fontId="35" fillId="0" borderId="0"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36" fillId="0" borderId="0" xfId="0" applyFont="1" applyFill="1" applyBorder="1" applyAlignment="1">
      <alignment vertical="center"/>
    </xf>
    <xf numFmtId="0" fontId="22"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0" fillId="0" borderId="0" xfId="0" applyFill="1"/>
    <xf numFmtId="0" fontId="0" fillId="0" borderId="0" xfId="0" applyFill="1" applyAlignment="1">
      <alignment horizontal="center"/>
    </xf>
    <xf numFmtId="0" fontId="0" fillId="0" borderId="0" xfId="0" applyFont="1" applyFill="1"/>
    <xf numFmtId="0" fontId="4" fillId="0" borderId="0" xfId="0" applyNumberFormat="1" applyFont="1" applyFill="1" applyAlignment="1" applyProtection="1">
      <alignment horizontal="center" vertical="center"/>
    </xf>
    <xf numFmtId="0" fontId="37" fillId="0" borderId="0" xfId="0" applyNumberFormat="1" applyFont="1" applyFill="1" applyAlignment="1" applyProtection="1">
      <alignment vertical="center"/>
    </xf>
    <xf numFmtId="0" fontId="37" fillId="0" borderId="0" xfId="0" applyNumberFormat="1" applyFont="1" applyFill="1" applyAlignment="1" applyProtection="1">
      <alignment horizontal="right" vertical="center"/>
    </xf>
    <xf numFmtId="0" fontId="38" fillId="0" borderId="1"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vertical="center"/>
    </xf>
    <xf numFmtId="3" fontId="38"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xf>
    <xf numFmtId="3" fontId="37" fillId="0" borderId="1" xfId="0" applyNumberFormat="1" applyFont="1" applyFill="1" applyBorder="1" applyAlignment="1" applyProtection="1">
      <alignment horizontal="center" vertical="center"/>
    </xf>
    <xf numFmtId="0" fontId="37" fillId="0" borderId="0" xfId="0" applyFont="1" applyAlignment="1">
      <alignment vertical="center" wrapText="1"/>
    </xf>
    <xf numFmtId="0" fontId="39"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1" fillId="0" borderId="0" xfId="0" applyFont="1" applyAlignment="1">
      <alignment horizontal="center" vertical="center" wrapText="1"/>
    </xf>
    <xf numFmtId="43" fontId="37" fillId="0" borderId="0" xfId="0" applyNumberFormat="1" applyFont="1" applyAlignment="1">
      <alignment horizontal="center" vertical="center" wrapText="1"/>
    </xf>
    <xf numFmtId="0" fontId="37" fillId="0" borderId="0" xfId="0" applyFont="1" applyBorder="1" applyAlignment="1">
      <alignment vertical="center" wrapText="1"/>
    </xf>
    <xf numFmtId="0" fontId="40" fillId="0" borderId="1" xfId="0" applyFont="1" applyBorder="1" applyAlignment="1">
      <alignment horizontal="center" vertical="center" wrapText="1"/>
    </xf>
    <xf numFmtId="43" fontId="40" fillId="0" borderId="1" xfId="0" applyNumberFormat="1" applyFont="1" applyBorder="1" applyAlignment="1">
      <alignment horizontal="center" vertical="center" wrapText="1"/>
    </xf>
    <xf numFmtId="0" fontId="39" fillId="0" borderId="0" xfId="0" applyFont="1" applyBorder="1" applyAlignment="1">
      <alignment vertical="center" wrapText="1"/>
    </xf>
    <xf numFmtId="0" fontId="22" fillId="0" borderId="1" xfId="0" applyFont="1" applyBorder="1" applyAlignment="1">
      <alignment vertical="center" wrapText="1"/>
    </xf>
    <xf numFmtId="176" fontId="22" fillId="0" borderId="1" xfId="0" applyNumberFormat="1" applyFont="1" applyFill="1" applyBorder="1" applyAlignment="1">
      <alignment horizontal="right" vertical="center" wrapText="1"/>
    </xf>
    <xf numFmtId="0" fontId="0" fillId="0" borderId="0" xfId="0" applyFont="1" applyBorder="1" applyAlignment="1">
      <alignment vertical="center" wrapText="1"/>
    </xf>
    <xf numFmtId="177" fontId="22" fillId="0" borderId="1" xfId="0" applyNumberFormat="1" applyFont="1" applyFill="1" applyBorder="1" applyAlignment="1">
      <alignment vertical="center" wrapText="1"/>
    </xf>
    <xf numFmtId="176" fontId="22" fillId="0" borderId="1" xfId="0" applyNumberFormat="1" applyFont="1" applyFill="1" applyBorder="1" applyAlignment="1">
      <alignment vertical="center" wrapText="1"/>
    </xf>
    <xf numFmtId="177" fontId="22" fillId="0" borderId="1" xfId="0" applyNumberFormat="1" applyFont="1" applyBorder="1" applyAlignment="1">
      <alignment vertical="center" wrapText="1"/>
    </xf>
    <xf numFmtId="176" fontId="22" fillId="0" borderId="1" xfId="0" applyNumberFormat="1" applyFont="1" applyBorder="1" applyAlignment="1">
      <alignment horizontal="right" vertical="center" wrapText="1"/>
    </xf>
    <xf numFmtId="176" fontId="22" fillId="0" borderId="1" xfId="0" applyNumberFormat="1" applyFont="1" applyBorder="1" applyAlignment="1">
      <alignment vertical="center" wrapText="1"/>
    </xf>
    <xf numFmtId="43" fontId="22" fillId="0" borderId="1" xfId="0" applyNumberFormat="1" applyFont="1" applyBorder="1" applyAlignment="1">
      <alignment vertical="center" wrapText="1"/>
    </xf>
    <xf numFmtId="0" fontId="22" fillId="0" borderId="0" xfId="0" applyFont="1" applyAlignment="1">
      <alignment vertical="center" wrapText="1"/>
    </xf>
    <xf numFmtId="43" fontId="22" fillId="0" borderId="0" xfId="0" applyNumberFormat="1" applyFont="1" applyAlignment="1">
      <alignment vertical="center" wrapText="1"/>
    </xf>
    <xf numFmtId="43" fontId="37" fillId="0" borderId="0" xfId="0" applyNumberFormat="1" applyFont="1" applyAlignment="1">
      <alignment horizontal="right" vertical="center" wrapText="1"/>
    </xf>
    <xf numFmtId="0" fontId="22" fillId="0" borderId="1" xfId="0" applyFont="1" applyFill="1" applyBorder="1" applyAlignment="1">
      <alignment vertical="center" wrapText="1"/>
    </xf>
    <xf numFmtId="43" fontId="22" fillId="0" borderId="1" xfId="0" applyNumberFormat="1" applyFont="1" applyFill="1" applyBorder="1" applyAlignment="1">
      <alignment vertical="center" wrapText="1"/>
    </xf>
    <xf numFmtId="0" fontId="22" fillId="0" borderId="1"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vertical="center"/>
    </xf>
    <xf numFmtId="0" fontId="11" fillId="0" borderId="0" xfId="0" applyFont="1" applyFill="1" applyBorder="1" applyAlignment="1">
      <alignment horizontal="center" vertical="center" wrapText="1"/>
    </xf>
    <xf numFmtId="0" fontId="0" fillId="0" borderId="0" xfId="1113" applyNumberFormat="1" applyFont="1" applyFill="1" applyAlignment="1" applyProtection="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4" fontId="23" fillId="0" borderId="1" xfId="0" applyNumberFormat="1" applyFont="1" applyBorder="1" applyAlignment="1">
      <alignment horizontal="center" vertical="center" wrapText="1"/>
    </xf>
    <xf numFmtId="0" fontId="23" fillId="3" borderId="1" xfId="0" applyFont="1" applyFill="1" applyBorder="1" applyAlignment="1">
      <alignment horizontal="center" vertical="center" wrapText="1"/>
    </xf>
    <xf numFmtId="49" fontId="37" fillId="0" borderId="1" xfId="0" applyNumberFormat="1" applyFont="1" applyBorder="1" applyAlignment="1">
      <alignment horizontal="left" vertical="center" wrapText="1"/>
    </xf>
    <xf numFmtId="4" fontId="37" fillId="0" borderId="1" xfId="0" applyNumberFormat="1" applyFont="1" applyBorder="1" applyAlignment="1">
      <alignment horizontal="center" vertical="center"/>
    </xf>
    <xf numFmtId="0" fontId="0" fillId="0" borderId="1" xfId="0" applyFont="1" applyBorder="1" applyAlignment="1">
      <alignment vertical="center"/>
    </xf>
    <xf numFmtId="4" fontId="0" fillId="0" borderId="1" xfId="0" applyNumberFormat="1" applyBorder="1" applyAlignment="1">
      <alignment horizontal="center" vertical="center"/>
    </xf>
    <xf numFmtId="4" fontId="23" fillId="0" borderId="12" xfId="0" applyNumberFormat="1" applyFont="1" applyBorder="1" applyAlignment="1">
      <alignment horizontal="center" vertical="center" wrapText="1"/>
    </xf>
    <xf numFmtId="0" fontId="23" fillId="3" borderId="12" xfId="0" applyFont="1" applyFill="1" applyBorder="1" applyAlignment="1">
      <alignment horizontal="center" vertical="center" wrapText="1"/>
    </xf>
    <xf numFmtId="49" fontId="37" fillId="0" borderId="13" xfId="0" applyNumberFormat="1" applyFont="1" applyBorder="1" applyAlignment="1">
      <alignment horizontal="left" vertical="center" wrapText="1"/>
    </xf>
    <xf numFmtId="4" fontId="37" fillId="0" borderId="12" xfId="0" applyNumberFormat="1" applyFont="1" applyBorder="1" applyAlignment="1">
      <alignment horizontal="center" vertical="center"/>
    </xf>
    <xf numFmtId="49" fontId="37" fillId="0" borderId="14" xfId="0" applyNumberFormat="1" applyFont="1" applyBorder="1" applyAlignment="1">
      <alignment horizontal="left" vertical="center" wrapText="1"/>
    </xf>
    <xf numFmtId="4" fontId="37" fillId="0" borderId="15" xfId="0" applyNumberFormat="1" applyFont="1" applyBorder="1" applyAlignment="1">
      <alignment horizontal="center" vertical="center"/>
    </xf>
    <xf numFmtId="0" fontId="41" fillId="0" borderId="0" xfId="0" applyFont="1" applyFill="1" applyAlignment="1">
      <alignment vertical="center"/>
    </xf>
    <xf numFmtId="0" fontId="42" fillId="0" borderId="0" xfId="0" applyFont="1" applyFill="1" applyAlignment="1">
      <alignment vertical="center"/>
    </xf>
    <xf numFmtId="0" fontId="41" fillId="0" borderId="0" xfId="0" applyFont="1" applyFill="1" applyAlignment="1">
      <alignment horizontal="center" vertical="center"/>
    </xf>
    <xf numFmtId="0" fontId="20" fillId="0" borderId="0" xfId="0" applyFont="1" applyFill="1" applyAlignment="1">
      <alignment vertical="center"/>
    </xf>
    <xf numFmtId="0" fontId="11" fillId="0" borderId="0" xfId="0" applyFont="1" applyFill="1" applyAlignment="1">
      <alignment horizontal="center" vertical="center"/>
    </xf>
    <xf numFmtId="0" fontId="0" fillId="0" borderId="0" xfId="0" applyFont="1" applyAlignment="1">
      <alignment horizontal="center"/>
    </xf>
    <xf numFmtId="0" fontId="43" fillId="0" borderId="0" xfId="0" applyFont="1" applyFill="1" applyAlignment="1">
      <alignment vertical="center"/>
    </xf>
    <xf numFmtId="0" fontId="43" fillId="0" borderId="0" xfId="0" applyFont="1" applyFill="1" applyAlignment="1">
      <alignment horizontal="center" vertical="center"/>
    </xf>
    <xf numFmtId="3" fontId="44" fillId="0" borderId="1" xfId="0" applyNumberFormat="1" applyFont="1" applyFill="1" applyBorder="1" applyAlignment="1" applyProtection="1">
      <alignment horizontal="center" vertical="center"/>
    </xf>
    <xf numFmtId="0" fontId="42" fillId="0" borderId="1" xfId="0" applyFont="1" applyFill="1" applyBorder="1" applyAlignment="1">
      <alignment horizontal="center" vertical="center"/>
    </xf>
    <xf numFmtId="3" fontId="45" fillId="0" borderId="1" xfId="0" applyNumberFormat="1" applyFont="1" applyFill="1" applyBorder="1" applyAlignment="1" applyProtection="1">
      <alignment vertical="center"/>
    </xf>
    <xf numFmtId="0" fontId="46" fillId="0" borderId="7" xfId="0" applyFont="1" applyFill="1" applyBorder="1" applyAlignment="1">
      <alignment horizontal="center" vertical="center"/>
    </xf>
    <xf numFmtId="3" fontId="45" fillId="2" borderId="1" xfId="0" applyNumberFormat="1" applyFont="1" applyFill="1" applyBorder="1" applyAlignment="1" applyProtection="1">
      <alignment horizontal="left" vertical="center"/>
    </xf>
    <xf numFmtId="0" fontId="45" fillId="0" borderId="1" xfId="0" applyFont="1" applyFill="1" applyBorder="1" applyAlignment="1">
      <alignment vertical="center"/>
    </xf>
    <xf numFmtId="3" fontId="45" fillId="0" borderId="1" xfId="0" applyNumberFormat="1" applyFont="1" applyFill="1" applyBorder="1" applyAlignment="1" applyProtection="1">
      <alignment horizontal="left" vertical="center"/>
    </xf>
    <xf numFmtId="0" fontId="45" fillId="0" borderId="1" xfId="981" applyFont="1" applyFill="1" applyBorder="1" applyAlignment="1">
      <alignment vertical="center" wrapText="1"/>
    </xf>
    <xf numFmtId="0" fontId="43" fillId="0" borderId="1" xfId="0" applyFont="1" applyFill="1" applyBorder="1" applyAlignment="1">
      <alignment horizontal="center" vertical="center"/>
    </xf>
    <xf numFmtId="0" fontId="45" fillId="0" borderId="1" xfId="0" applyFont="1" applyBorder="1" applyAlignment="1">
      <alignment horizontal="left" vertical="center"/>
    </xf>
    <xf numFmtId="178" fontId="43" fillId="0" borderId="1" xfId="0" applyNumberFormat="1" applyFont="1" applyFill="1" applyBorder="1" applyAlignment="1">
      <alignment horizontal="center" vertical="center"/>
    </xf>
    <xf numFmtId="3" fontId="45" fillId="2" borderId="1" xfId="0" applyNumberFormat="1" applyFont="1" applyFill="1" applyBorder="1" applyAlignment="1" applyProtection="1">
      <alignment vertical="center"/>
    </xf>
    <xf numFmtId="0" fontId="41" fillId="0" borderId="1" xfId="0" applyFont="1" applyFill="1" applyBorder="1" applyAlignment="1">
      <alignment horizontal="center" vertical="center"/>
    </xf>
    <xf numFmtId="0" fontId="41" fillId="0" borderId="1" xfId="0" applyFont="1" applyFill="1" applyBorder="1" applyAlignment="1">
      <alignment vertical="center"/>
    </xf>
    <xf numFmtId="0" fontId="0" fillId="0" borderId="0" xfId="0" applyFont="1" applyFill="1" applyAlignment="1">
      <alignment vertical="center"/>
    </xf>
    <xf numFmtId="0" fontId="47" fillId="0" borderId="1" xfId="0" applyFont="1" applyFill="1" applyBorder="1" applyAlignment="1">
      <alignment horizontal="center" vertical="center"/>
    </xf>
    <xf numFmtId="3" fontId="1" fillId="2" borderId="1" xfId="0" applyNumberFormat="1" applyFont="1" applyFill="1" applyBorder="1" applyAlignment="1" applyProtection="1">
      <alignment vertical="center"/>
    </xf>
    <xf numFmtId="0" fontId="22" fillId="3" borderId="1" xfId="0" applyFont="1" applyFill="1" applyBorder="1" applyAlignment="1">
      <alignment horizontal="center" vertical="center"/>
    </xf>
    <xf numFmtId="3" fontId="43" fillId="0" borderId="1" xfId="0" applyNumberFormat="1" applyFont="1" applyFill="1" applyBorder="1" applyAlignment="1" applyProtection="1">
      <alignment vertical="center"/>
    </xf>
    <xf numFmtId="0" fontId="43" fillId="0" borderId="1" xfId="0" applyFont="1" applyFill="1" applyBorder="1" applyAlignment="1">
      <alignment vertical="center"/>
    </xf>
    <xf numFmtId="3" fontId="22" fillId="0" borderId="1" xfId="0" applyNumberFormat="1" applyFont="1" applyFill="1" applyBorder="1" applyAlignment="1" applyProtection="1">
      <alignment vertical="center"/>
    </xf>
    <xf numFmtId="0" fontId="22" fillId="0" borderId="16" xfId="0" applyFont="1" applyFill="1" applyBorder="1" applyAlignment="1">
      <alignment horizontal="center" vertical="center"/>
    </xf>
    <xf numFmtId="0" fontId="48" fillId="0" borderId="0" xfId="0" applyNumberFormat="1" applyFont="1" applyFill="1" applyAlignment="1" applyProtection="1">
      <alignment horizontal="center" vertical="center"/>
    </xf>
    <xf numFmtId="0" fontId="49" fillId="3" borderId="6" xfId="0" applyFont="1" applyFill="1" applyBorder="1" applyAlignment="1">
      <alignment horizontal="center" vertical="center"/>
    </xf>
    <xf numFmtId="0" fontId="49" fillId="0" borderId="1" xfId="0" applyNumberFormat="1" applyFont="1" applyFill="1" applyBorder="1" applyAlignment="1" applyProtection="1">
      <alignment horizontal="center" vertical="center"/>
    </xf>
    <xf numFmtId="0" fontId="49" fillId="3" borderId="7" xfId="0" applyFont="1" applyFill="1" applyBorder="1" applyAlignment="1" applyProtection="1">
      <alignment horizontal="center" vertical="center" wrapText="1"/>
      <protection locked="0"/>
    </xf>
    <xf numFmtId="0" fontId="37" fillId="3" borderId="7" xfId="0" applyFont="1" applyFill="1" applyBorder="1" applyAlignment="1" applyProtection="1">
      <alignment vertical="center"/>
      <protection locked="0"/>
    </xf>
    <xf numFmtId="0" fontId="50" fillId="3" borderId="7" xfId="0" applyFont="1" applyFill="1" applyBorder="1" applyAlignment="1" applyProtection="1">
      <alignment vertical="center"/>
      <protection locked="0"/>
    </xf>
    <xf numFmtId="0" fontId="37" fillId="3" borderId="6" xfId="0" applyFont="1" applyFill="1" applyBorder="1" applyAlignment="1">
      <alignment horizontal="center" vertical="center"/>
    </xf>
    <xf numFmtId="1" fontId="37" fillId="3" borderId="7" xfId="0" applyNumberFormat="1" applyFont="1" applyFill="1" applyBorder="1" applyAlignment="1" applyProtection="1">
      <alignment vertical="center"/>
      <protection locked="0"/>
    </xf>
    <xf numFmtId="0" fontId="37" fillId="0" borderId="1" xfId="0" applyNumberFormat="1" applyFont="1" applyFill="1" applyBorder="1" applyAlignment="1" applyProtection="1">
      <alignment vertical="center"/>
    </xf>
    <xf numFmtId="0" fontId="0" fillId="0" borderId="0" xfId="0" applyFill="1" applyAlignment="1">
      <alignment vertical="center"/>
    </xf>
    <xf numFmtId="0" fontId="2" fillId="0" borderId="0" xfId="0" applyFont="1" applyAlignment="1">
      <alignment vertical="center"/>
    </xf>
    <xf numFmtId="0" fontId="0" fillId="0" borderId="0" xfId="0" applyNumberFormat="1" applyAlignment="1">
      <alignment horizontal="center" vertical="center"/>
    </xf>
    <xf numFmtId="0" fontId="0"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7" fillId="0" borderId="0" xfId="0" applyNumberFormat="1" applyFont="1" applyFill="1" applyBorder="1" applyAlignment="1">
      <alignment horizontal="center" vertical="center"/>
    </xf>
    <xf numFmtId="0" fontId="51" fillId="0" borderId="17" xfId="0" applyFont="1" applyBorder="1" applyAlignment="1">
      <alignment horizontal="center" vertical="center" wrapText="1"/>
    </xf>
    <xf numFmtId="0" fontId="51" fillId="0" borderId="17" xfId="0" applyNumberFormat="1" applyFont="1" applyBorder="1" applyAlignment="1">
      <alignment horizontal="center" vertical="center" wrapText="1"/>
    </xf>
    <xf numFmtId="0" fontId="51" fillId="0" borderId="17" xfId="0" applyFont="1" applyBorder="1" applyAlignment="1">
      <alignment vertical="center" wrapText="1"/>
    </xf>
    <xf numFmtId="0" fontId="51" fillId="0" borderId="18" xfId="0" applyNumberFormat="1" applyFont="1" applyBorder="1" applyAlignment="1">
      <alignment horizontal="center" vertical="center" wrapText="1"/>
    </xf>
    <xf numFmtId="0" fontId="51" fillId="0" borderId="17" xfId="0" applyFont="1" applyBorder="1" applyAlignment="1">
      <alignment horizontal="left" vertical="center" wrapText="1"/>
    </xf>
    <xf numFmtId="0" fontId="51" fillId="0" borderId="19" xfId="0" applyNumberFormat="1" applyFont="1" applyBorder="1" applyAlignment="1">
      <alignment horizontal="center" vertical="center" wrapText="1"/>
    </xf>
    <xf numFmtId="0" fontId="52" fillId="0" borderId="17" xfId="0" applyFont="1" applyBorder="1" applyAlignment="1">
      <alignment vertical="center" wrapText="1"/>
    </xf>
    <xf numFmtId="0" fontId="52" fillId="0" borderId="19" xfId="0" applyFont="1" applyBorder="1" applyAlignment="1">
      <alignment horizontal="center" vertical="center"/>
    </xf>
    <xf numFmtId="0" fontId="53" fillId="0" borderId="0" xfId="0" applyFont="1" applyFill="1" applyBorder="1" applyAlignment="1">
      <alignment vertical="center"/>
    </xf>
    <xf numFmtId="0" fontId="40" fillId="0" borderId="0" xfId="0" applyFont="1" applyFill="1" applyBorder="1" applyAlignment="1">
      <alignment vertical="center"/>
    </xf>
    <xf numFmtId="0" fontId="54" fillId="0" borderId="0" xfId="0" applyFont="1" applyFill="1" applyBorder="1" applyAlignment="1">
      <alignment vertical="center"/>
    </xf>
    <xf numFmtId="177" fontId="53" fillId="0" borderId="0" xfId="0" applyNumberFormat="1" applyFont="1" applyFill="1" applyBorder="1" applyAlignment="1">
      <alignment horizontal="center" vertical="center"/>
    </xf>
    <xf numFmtId="0" fontId="20" fillId="0" borderId="0" xfId="0" applyFont="1" applyFill="1" applyBorder="1" applyAlignment="1">
      <alignment vertical="center"/>
    </xf>
    <xf numFmtId="0" fontId="11" fillId="0" borderId="0" xfId="0"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0" fillId="0" borderId="0" xfId="0" applyNumberFormat="1" applyFont="1" applyFill="1" applyBorder="1" applyAlignment="1" applyProtection="1">
      <alignment horizontal="center" vertical="center"/>
    </xf>
    <xf numFmtId="0" fontId="40" fillId="0" borderId="1" xfId="0" applyFont="1" applyFill="1" applyBorder="1" applyAlignment="1">
      <alignment vertical="center"/>
    </xf>
    <xf numFmtId="0" fontId="46" fillId="0" borderId="1" xfId="0" applyFont="1" applyFill="1" applyBorder="1" applyAlignment="1">
      <alignment horizontal="center" vertical="center"/>
    </xf>
    <xf numFmtId="177" fontId="46" fillId="0" borderId="1" xfId="0" applyNumberFormat="1" applyFont="1" applyFill="1" applyBorder="1" applyAlignment="1">
      <alignment horizontal="center" vertical="center"/>
    </xf>
    <xf numFmtId="0" fontId="37" fillId="0" borderId="1" xfId="0" applyNumberFormat="1" applyFont="1" applyFill="1" applyBorder="1" applyAlignment="1" applyProtection="1">
      <alignment horizontal="left" vertical="center"/>
    </xf>
    <xf numFmtId="177" fontId="49" fillId="0" borderId="1"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horizontal="left" vertical="center"/>
    </xf>
    <xf numFmtId="177" fontId="37" fillId="0" borderId="1" xfId="0" applyNumberFormat="1" applyFont="1" applyFill="1" applyBorder="1" applyAlignment="1" applyProtection="1">
      <alignment horizontal="right" vertical="center"/>
    </xf>
    <xf numFmtId="0" fontId="37" fillId="0" borderId="1"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vertical="center"/>
    </xf>
    <xf numFmtId="0" fontId="55" fillId="0" borderId="0" xfId="0" applyFont="1" applyFill="1" applyBorder="1" applyAlignment="1" applyProtection="1">
      <alignment vertical="center"/>
      <protection locked="0"/>
    </xf>
    <xf numFmtId="0" fontId="56" fillId="0" borderId="0" xfId="0"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57" fillId="0" borderId="0" xfId="0" applyFont="1" applyFill="1" applyBorder="1" applyAlignment="1">
      <alignment vertical="center"/>
    </xf>
    <xf numFmtId="0" fontId="58" fillId="0" borderId="0"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protection locked="0"/>
    </xf>
    <xf numFmtId="0" fontId="60" fillId="0" borderId="3"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3" xfId="0" applyFont="1" applyFill="1" applyBorder="1" applyAlignment="1" applyProtection="1">
      <alignment horizontal="center" vertical="center"/>
      <protection locked="0"/>
    </xf>
    <xf numFmtId="0" fontId="46" fillId="0" borderId="1" xfId="0" applyFont="1" applyFill="1" applyBorder="1" applyAlignment="1" applyProtection="1">
      <alignment horizontal="center" vertical="center"/>
      <protection locked="0"/>
    </xf>
    <xf numFmtId="0" fontId="61" fillId="0" borderId="1" xfId="0" applyFont="1" applyFill="1" applyBorder="1" applyAlignment="1" applyProtection="1">
      <alignment horizontal="center" vertical="center"/>
      <protection locked="0"/>
    </xf>
    <xf numFmtId="0" fontId="46" fillId="0" borderId="1" xfId="0" applyFont="1" applyFill="1" applyBorder="1" applyAlignment="1" applyProtection="1">
      <alignment horizontal="left" vertical="center"/>
      <protection locked="0"/>
    </xf>
    <xf numFmtId="1" fontId="62" fillId="0" borderId="1" xfId="0" applyNumberFormat="1" applyFont="1" applyFill="1" applyBorder="1" applyAlignment="1" applyProtection="1">
      <alignment horizontal="center" vertical="center"/>
      <protection locked="0"/>
    </xf>
    <xf numFmtId="0" fontId="62" fillId="0" borderId="1" xfId="0" applyFont="1" applyFill="1" applyBorder="1" applyAlignment="1" applyProtection="1">
      <alignment horizontal="center" vertical="center"/>
      <protection locked="0"/>
    </xf>
    <xf numFmtId="1" fontId="46" fillId="0" borderId="1" xfId="0" applyNumberFormat="1" applyFont="1" applyFill="1" applyBorder="1" applyAlignment="1" applyProtection="1">
      <alignment horizontal="left" vertical="center"/>
      <protection locked="0"/>
    </xf>
    <xf numFmtId="1" fontId="62" fillId="0" borderId="1" xfId="0" applyNumberFormat="1" applyFont="1" applyFill="1" applyBorder="1" applyAlignment="1" applyProtection="1">
      <alignment horizontal="left" vertical="center" indent="1"/>
      <protection locked="0"/>
    </xf>
    <xf numFmtId="3" fontId="62" fillId="0" borderId="1" xfId="0" applyNumberFormat="1" applyFont="1" applyFill="1" applyBorder="1" applyAlignment="1" applyProtection="1">
      <alignment horizontal="left" vertical="center" indent="1"/>
      <protection locked="0"/>
    </xf>
    <xf numFmtId="1" fontId="46" fillId="2" borderId="1" xfId="0" applyNumberFormat="1" applyFont="1" applyFill="1" applyBorder="1" applyAlignment="1" applyProtection="1">
      <alignment vertical="center"/>
      <protection locked="0"/>
    </xf>
    <xf numFmtId="1" fontId="46" fillId="0" borderId="1" xfId="0" applyNumberFormat="1" applyFont="1" applyFill="1" applyBorder="1" applyAlignment="1" applyProtection="1">
      <alignment vertical="center"/>
      <protection locked="0"/>
    </xf>
    <xf numFmtId="0" fontId="46" fillId="0" borderId="1" xfId="0" applyFont="1" applyFill="1" applyBorder="1" applyAlignment="1" applyProtection="1">
      <alignment horizontal="left" vertical="center" wrapText="1"/>
      <protection locked="0"/>
    </xf>
    <xf numFmtId="0" fontId="62" fillId="0" borderId="0" xfId="0" applyFont="1" applyFill="1" applyBorder="1" applyAlignment="1" applyProtection="1">
      <alignment vertical="center"/>
      <protection locked="0"/>
    </xf>
    <xf numFmtId="0" fontId="62" fillId="0" borderId="1" xfId="0" applyFont="1" applyFill="1" applyBorder="1" applyAlignment="1" applyProtection="1">
      <alignment vertical="center"/>
      <protection locked="0"/>
    </xf>
    <xf numFmtId="0" fontId="0" fillId="0" borderId="0" xfId="0" applyFont="1"/>
    <xf numFmtId="0" fontId="0" fillId="0" borderId="0" xfId="0" applyNumberFormat="1"/>
    <xf numFmtId="0" fontId="4" fillId="0" borderId="0" xfId="0" applyFont="1" applyAlignment="1">
      <alignment horizontal="center"/>
    </xf>
    <xf numFmtId="0" fontId="43" fillId="0" borderId="0" xfId="0" applyNumberFormat="1" applyFont="1" applyFill="1" applyAlignment="1">
      <alignment horizontal="center" vertical="center"/>
    </xf>
    <xf numFmtId="0" fontId="40" fillId="0" borderId="1" xfId="0" applyNumberFormat="1" applyFont="1" applyFill="1" applyBorder="1" applyAlignment="1">
      <alignment horizontal="center" vertical="center"/>
    </xf>
    <xf numFmtId="0" fontId="49" fillId="0" borderId="1" xfId="0" applyFont="1" applyFill="1" applyBorder="1" applyAlignment="1">
      <alignment vertical="center"/>
    </xf>
    <xf numFmtId="177" fontId="63" fillId="0" borderId="1" xfId="0" applyNumberFormat="1" applyFont="1" applyFill="1" applyBorder="1" applyAlignment="1" applyProtection="1">
      <alignment horizontal="center" vertical="center"/>
      <protection locked="0"/>
    </xf>
    <xf numFmtId="0" fontId="49" fillId="0" borderId="1" xfId="0" applyFont="1" applyBorder="1" applyAlignment="1">
      <alignment horizontal="center" vertical="center"/>
    </xf>
    <xf numFmtId="177" fontId="64" fillId="0" borderId="1" xfId="0" applyNumberFormat="1" applyFont="1" applyFill="1" applyBorder="1" applyAlignment="1" applyProtection="1">
      <alignment horizontal="center" vertical="center"/>
      <protection locked="0"/>
    </xf>
    <xf numFmtId="0" fontId="40" fillId="0" borderId="0" xfId="0" applyFont="1" applyFill="1" applyAlignment="1">
      <alignment vertical="center"/>
    </xf>
    <xf numFmtId="0" fontId="44" fillId="0" borderId="0" xfId="0" applyFont="1" applyFill="1" applyAlignment="1">
      <alignment vertical="center"/>
    </xf>
    <xf numFmtId="0" fontId="65" fillId="0" borderId="0" xfId="0" applyFont="1" applyFill="1" applyAlignment="1">
      <alignment vertical="center"/>
    </xf>
    <xf numFmtId="0" fontId="65" fillId="0" borderId="0" xfId="0" applyFont="1" applyFill="1" applyAlignment="1">
      <alignment horizontal="center" vertical="center"/>
    </xf>
    <xf numFmtId="0" fontId="66" fillId="0" borderId="0" xfId="0" applyFont="1" applyFill="1" applyAlignment="1">
      <alignment vertical="center"/>
    </xf>
    <xf numFmtId="0" fontId="21" fillId="0" borderId="0" xfId="0" applyFont="1" applyFill="1" applyAlignment="1">
      <alignment horizontal="center" vertical="center"/>
    </xf>
    <xf numFmtId="179" fontId="41" fillId="0" borderId="0" xfId="0" applyNumberFormat="1" applyFont="1" applyFill="1" applyAlignment="1" applyProtection="1">
      <alignment horizontal="center" vertical="center"/>
    </xf>
    <xf numFmtId="0" fontId="67" fillId="0" borderId="1" xfId="0" applyFont="1" applyFill="1" applyBorder="1" applyAlignment="1">
      <alignment vertical="center"/>
    </xf>
    <xf numFmtId="0" fontId="68" fillId="0" borderId="1" xfId="0" applyFont="1" applyFill="1" applyBorder="1" applyAlignment="1">
      <alignment horizontal="center" vertical="center"/>
    </xf>
    <xf numFmtId="0" fontId="68" fillId="0" borderId="1" xfId="0" applyFont="1" applyFill="1" applyBorder="1" applyAlignment="1">
      <alignment horizontal="center" vertical="center" wrapText="1"/>
    </xf>
    <xf numFmtId="0" fontId="69" fillId="0" borderId="1" xfId="0" applyNumberFormat="1" applyFont="1" applyFill="1" applyBorder="1" applyAlignment="1" applyProtection="1">
      <alignment horizontal="left" vertical="center"/>
    </xf>
    <xf numFmtId="0" fontId="70" fillId="0" borderId="1" xfId="0" applyNumberFormat="1" applyFont="1" applyFill="1" applyBorder="1" applyAlignment="1" applyProtection="1">
      <alignment horizontal="center" vertical="center"/>
    </xf>
    <xf numFmtId="3" fontId="70" fillId="0" borderId="1" xfId="0" applyNumberFormat="1" applyFont="1" applyFill="1" applyBorder="1" applyAlignment="1" applyProtection="1">
      <alignment horizontal="right" vertical="center"/>
    </xf>
    <xf numFmtId="0" fontId="70" fillId="0" borderId="1" xfId="0" applyNumberFormat="1" applyFont="1" applyFill="1" applyBorder="1" applyAlignment="1" applyProtection="1">
      <alignment horizontal="left" vertical="center"/>
    </xf>
    <xf numFmtId="3" fontId="69" fillId="0" borderId="1" xfId="0" applyNumberFormat="1" applyFont="1" applyFill="1" applyBorder="1" applyAlignment="1" applyProtection="1">
      <alignment horizontal="right" vertical="center"/>
    </xf>
    <xf numFmtId="0" fontId="65" fillId="0" borderId="0" xfId="0" applyFont="1" applyFill="1" applyAlignment="1">
      <alignment horizontal="left" vertical="center"/>
    </xf>
    <xf numFmtId="0" fontId="21" fillId="0" borderId="0" xfId="0" applyFont="1" applyFill="1" applyAlignment="1">
      <alignment horizontal="left" vertical="center"/>
    </xf>
    <xf numFmtId="0" fontId="68" fillId="0" borderId="1" xfId="0" applyFont="1" applyFill="1" applyBorder="1" applyAlignment="1">
      <alignment horizontal="left" vertical="center"/>
    </xf>
    <xf numFmtId="0" fontId="49"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38" fillId="0" borderId="0" xfId="0" applyFont="1" applyFill="1" applyAlignment="1">
      <alignment vertical="center"/>
    </xf>
    <xf numFmtId="0" fontId="40"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43" fillId="0" borderId="0" xfId="0" applyFont="1" applyFill="1" applyAlignment="1" applyProtection="1">
      <alignment vertical="center"/>
    </xf>
    <xf numFmtId="0" fontId="43" fillId="0" borderId="0" xfId="0" applyFont="1" applyFill="1" applyAlignment="1" applyProtection="1">
      <alignment horizontal="center" vertical="center"/>
    </xf>
    <xf numFmtId="0" fontId="20" fillId="0" borderId="0" xfId="0" applyFont="1" applyFill="1" applyAlignment="1" applyProtection="1">
      <alignment vertical="center"/>
    </xf>
    <xf numFmtId="0" fontId="11" fillId="0" borderId="0" xfId="0" applyFont="1" applyFill="1" applyAlignment="1" applyProtection="1">
      <alignment horizontal="center" vertical="center"/>
    </xf>
    <xf numFmtId="180" fontId="41" fillId="0" borderId="0" xfId="0" applyNumberFormat="1" applyFont="1" applyFill="1" applyAlignment="1" applyProtection="1">
      <alignment horizontal="center" vertical="center"/>
    </xf>
    <xf numFmtId="0" fontId="46" fillId="0" borderId="1" xfId="0" applyFont="1" applyFill="1" applyBorder="1" applyAlignment="1">
      <alignment horizontal="center" vertical="center" wrapText="1"/>
    </xf>
    <xf numFmtId="180" fontId="46" fillId="0" borderId="1" xfId="0" applyNumberFormat="1" applyFont="1" applyFill="1" applyBorder="1" applyAlignment="1">
      <alignment horizontal="center" vertical="center" wrapText="1"/>
    </xf>
    <xf numFmtId="0" fontId="46" fillId="0" borderId="1" xfId="0" applyFont="1" applyFill="1" applyBorder="1" applyAlignment="1">
      <alignment vertical="center"/>
    </xf>
    <xf numFmtId="180" fontId="22" fillId="0" borderId="1" xfId="0" applyNumberFormat="1" applyFont="1" applyFill="1" applyBorder="1" applyAlignment="1">
      <alignment horizontal="center" vertical="center"/>
    </xf>
    <xf numFmtId="0" fontId="22" fillId="0" borderId="0" xfId="0" applyFont="1" applyFill="1" applyAlignment="1" applyProtection="1">
      <alignment vertical="center"/>
    </xf>
    <xf numFmtId="0" fontId="71" fillId="0" borderId="1" xfId="0" applyFont="1" applyFill="1" applyBorder="1" applyAlignment="1">
      <alignment horizontal="center" vertical="center"/>
    </xf>
    <xf numFmtId="0" fontId="46" fillId="0" borderId="1" xfId="0" applyFont="1" applyFill="1" applyBorder="1" applyAlignment="1">
      <alignment horizontal="distributed" vertical="center"/>
    </xf>
    <xf numFmtId="0" fontId="22" fillId="0" borderId="0" xfId="0" applyFont="1" applyFill="1" applyAlignment="1" applyProtection="1">
      <alignment horizontal="center" vertical="center"/>
    </xf>
    <xf numFmtId="0" fontId="72" fillId="0" borderId="0" xfId="0" applyFont="1" applyAlignment="1">
      <alignment horizontal="center" vertical="center"/>
    </xf>
    <xf numFmtId="0" fontId="73" fillId="0" borderId="1" xfId="0" applyFont="1" applyBorder="1" applyAlignment="1">
      <alignment horizontal="justify"/>
    </xf>
    <xf numFmtId="0" fontId="74" fillId="0" borderId="1" xfId="0" applyFont="1" applyBorder="1" applyAlignment="1">
      <alignment horizontal="justify"/>
    </xf>
    <xf numFmtId="0" fontId="75" fillId="0" borderId="1" xfId="0" applyFont="1" applyBorder="1" applyAlignment="1">
      <alignment horizontal="justify"/>
    </xf>
  </cellXfs>
  <cellStyles count="18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4 2 2" xfId="49"/>
    <cellStyle name="常规 3 9 4" xfId="50"/>
    <cellStyle name="常规 3 4 4 3 2" xfId="51"/>
    <cellStyle name="常规 3 9 2 2" xfId="52"/>
    <cellStyle name="常规 10 3 4 4" xfId="53"/>
    <cellStyle name="输出 3" xfId="54"/>
    <cellStyle name="常规 10 3 2 2 2 2" xfId="55"/>
    <cellStyle name="常规 3 7 2 2 2" xfId="56"/>
    <cellStyle name="常规 11 3 7" xfId="57"/>
    <cellStyle name="常规 10 2_9益阳" xfId="58"/>
    <cellStyle name="常规 10 6 2 3" xfId="59"/>
    <cellStyle name="常规 3 11 3" xfId="60"/>
    <cellStyle name="链接单元格 3 2" xfId="61"/>
    <cellStyle name="常规 11 3 5 2" xfId="62"/>
    <cellStyle name="20% - 强调文字颜色 1 2" xfId="63"/>
    <cellStyle name="常规 4 4 5 3" xfId="64"/>
    <cellStyle name="强调文字颜色 2 3 2" xfId="65"/>
    <cellStyle name="常规 12 3 2 2 2" xfId="66"/>
    <cellStyle name="常规 39" xfId="67"/>
    <cellStyle name="常规 44" xfId="68"/>
    <cellStyle name="常规 3 14" xfId="69"/>
    <cellStyle name="常规 12 3 3 3" xfId="70"/>
    <cellStyle name="常规 3 4 3" xfId="71"/>
    <cellStyle name="常规 26 2" xfId="72"/>
    <cellStyle name="常规 31 2" xfId="73"/>
    <cellStyle name="常规 13 6 4" xfId="74"/>
    <cellStyle name="常规 12 6 3 2" xfId="75"/>
    <cellStyle name="常规 11 2 4 2 2 2" xfId="76"/>
    <cellStyle name="常规 11 8 2 2" xfId="77"/>
    <cellStyle name="常规 10 4 3 2 2 2" xfId="78"/>
    <cellStyle name="常规 10 4 4 2 3" xfId="79"/>
    <cellStyle name="常规 12 8 3" xfId="80"/>
    <cellStyle name="好_2015年市本级全口径预算草案 - 副本 2" xfId="81"/>
    <cellStyle name="常规 7 3" xfId="82"/>
    <cellStyle name="常规 12 2 3" xfId="83"/>
    <cellStyle name="60% - 强调文字颜色 6 3 2" xfId="84"/>
    <cellStyle name="常规 3 6 3" xfId="85"/>
    <cellStyle name="常规 7 8 2 3" xfId="86"/>
    <cellStyle name="常规 8 3 3 2 2 2" xfId="87"/>
    <cellStyle name="常规 10 2 2 3" xfId="88"/>
    <cellStyle name="常规 8 4 6 2" xfId="89"/>
    <cellStyle name="差_附件2 益阳市市级国有资本经营预算表(定稿) 2 2" xfId="90"/>
    <cellStyle name="常规 3 3 2 4" xfId="91"/>
    <cellStyle name="常规 12 2 2 3" xfId="92"/>
    <cellStyle name="60% - 强调文字颜色 2 3" xfId="93"/>
    <cellStyle name="常规 14 3 2" xfId="94"/>
    <cellStyle name="常规 6" xfId="95"/>
    <cellStyle name="常规 16 4 2 2" xfId="96"/>
    <cellStyle name="常规 12 4 3 3 2" xfId="97"/>
    <cellStyle name="常规 10 11 2 2" xfId="98"/>
    <cellStyle name="常规 12 2 2" xfId="99"/>
    <cellStyle name="常规 10 9 2 3" xfId="100"/>
    <cellStyle name="常规 4 12" xfId="101"/>
    <cellStyle name="常规 12 3 5 2 2" xfId="102"/>
    <cellStyle name="解释性文本 2 2" xfId="103"/>
    <cellStyle name="常规 4 2 2 3" xfId="104"/>
    <cellStyle name="常规 4 4 3" xfId="105"/>
    <cellStyle name="常规 6 5" xfId="106"/>
    <cellStyle name="常规 7 11 2" xfId="107"/>
    <cellStyle name="常规 12 2 2 2 2" xfId="108"/>
    <cellStyle name="60% - 强调文字颜色 2 2 2" xfId="109"/>
    <cellStyle name="常规 12 3 5" xfId="110"/>
    <cellStyle name="常规 10 3 6 2" xfId="111"/>
    <cellStyle name="常规 8 2 3 3" xfId="112"/>
    <cellStyle name="常规 8 2 3 4" xfId="113"/>
    <cellStyle name="常规 10 9 2 2" xfId="114"/>
    <cellStyle name="常规 4 11" xfId="115"/>
    <cellStyle name="差_长沙 2 3" xfId="116"/>
    <cellStyle name="常规 10 3 4 2 2 2" xfId="117"/>
    <cellStyle name="常规 12 2 4" xfId="118"/>
    <cellStyle name="常规 4 3 4 3 2" xfId="119"/>
    <cellStyle name="好_4衡阳" xfId="120"/>
    <cellStyle name="常规 12 6 3" xfId="121"/>
    <cellStyle name="常规 11 2 4 2 2" xfId="122"/>
    <cellStyle name="常规 13 5" xfId="123"/>
    <cellStyle name="常规 12 9 2 3" xfId="124"/>
    <cellStyle name="常规 11 10 2" xfId="125"/>
    <cellStyle name="40% - 强调文字颜色 4 2" xfId="126"/>
    <cellStyle name="常规 7 4 4 4" xfId="127"/>
    <cellStyle name="差_长沙 4 2" xfId="128"/>
    <cellStyle name="常规 8 3 4 3" xfId="129"/>
    <cellStyle name="常规 11 8 3" xfId="130"/>
    <cellStyle name="常规 10 4 3 2 3" xfId="131"/>
    <cellStyle name="常规 11 7 2 2" xfId="132"/>
    <cellStyle name="20% - 强调文字颜色 3 3" xfId="133"/>
    <cellStyle name="常规 3 2 6" xfId="134"/>
    <cellStyle name="好_大通湖" xfId="135"/>
    <cellStyle name="常规 7 4 4 3" xfId="136"/>
    <cellStyle name="常规 11 3 3 2 2 2" xfId="137"/>
    <cellStyle name="常规 13 5 3 2" xfId="138"/>
    <cellStyle name="常规 11 3 4 2 3" xfId="139"/>
    <cellStyle name="检查单元格 3 2" xfId="140"/>
    <cellStyle name="常规 11 3 5" xfId="141"/>
    <cellStyle name="链接单元格 3" xfId="142"/>
    <cellStyle name="常规 13 6 2" xfId="143"/>
    <cellStyle name="常规 10 2 3 2 2 2" xfId="144"/>
    <cellStyle name="40% - 强调文字颜色 4 3 2" xfId="145"/>
    <cellStyle name="常规 11 4 2 4" xfId="146"/>
    <cellStyle name="常规 2 8 2 2 2" xfId="147"/>
    <cellStyle name="常规 7 4 5" xfId="148"/>
    <cellStyle name="常规 11 3 6" xfId="149"/>
    <cellStyle name="链接单元格 4" xfId="150"/>
    <cellStyle name="常规 13 6 3" xfId="151"/>
    <cellStyle name="常规 11 2 5 2 2" xfId="152"/>
    <cellStyle name="常规 3 8 2" xfId="153"/>
    <cellStyle name="常规 10 3 3 2" xfId="154"/>
    <cellStyle name="常规 7 4 4 2" xfId="155"/>
    <cellStyle name="常规 11 4 2 3 2" xfId="156"/>
    <cellStyle name="常规 11 10" xfId="157"/>
    <cellStyle name="常规 3 8 3" xfId="158"/>
    <cellStyle name="常规 10 3 3 3" xfId="159"/>
    <cellStyle name="常规 8 4 4 2 2" xfId="160"/>
    <cellStyle name="常规 11 11" xfId="161"/>
    <cellStyle name="常规 16 5 2 2 2" xfId="162"/>
    <cellStyle name="常规 12 2 5" xfId="163"/>
    <cellStyle name="常规 3 4 4 2 2" xfId="164"/>
    <cellStyle name="常规 3 8 4" xfId="165"/>
    <cellStyle name="常规 10 3 3 4" xfId="166"/>
    <cellStyle name="20% - 强调文字颜色 3 3 2" xfId="167"/>
    <cellStyle name="常规 3 2 6 2" xfId="168"/>
    <cellStyle name="常规 8 4 4 2 3" xfId="169"/>
    <cellStyle name="好_大通湖 2" xfId="170"/>
    <cellStyle name="常规 11 12" xfId="171"/>
    <cellStyle name="常规 12 2 6" xfId="172"/>
    <cellStyle name="20% - 强调文字颜色 2 3 2" xfId="173"/>
    <cellStyle name="常规 35" xfId="174"/>
    <cellStyle name="常规 40" xfId="175"/>
    <cellStyle name="常规 8 4 3 2 3" xfId="176"/>
    <cellStyle name="20% - 强调文字颜色 2 2 2" xfId="177"/>
    <cellStyle name="常规 12 4 6 2" xfId="178"/>
    <cellStyle name="常规 11 9 4" xfId="179"/>
    <cellStyle name="_2015年市本级财力测算(12.11)" xfId="180"/>
    <cellStyle name="百分比 2 5" xfId="181"/>
    <cellStyle name="_ET_STYLE_NoName_00_" xfId="182"/>
    <cellStyle name="标题 4 2 2" xfId="183"/>
    <cellStyle name="常规 7 3 3 2" xfId="184"/>
    <cellStyle name="千位分隔 3 2" xfId="185"/>
    <cellStyle name="_ET_STYLE_NoName_00_ 2" xfId="186"/>
    <cellStyle name="常规 6 3" xfId="187"/>
    <cellStyle name="20% - 强调文字颜色 2 3" xfId="188"/>
    <cellStyle name="20% - 强调文字颜色 1 4" xfId="189"/>
    <cellStyle name="常规 12 9 2" xfId="190"/>
    <cellStyle name="常规 10 4 4 3 2" xfId="191"/>
    <cellStyle name="20% - 强调文字颜色 1 3" xfId="192"/>
    <cellStyle name="0,0_x000d_&#10;NA_x000d_&#10; 2" xfId="193"/>
    <cellStyle name="常规 11 3 5 3" xfId="194"/>
    <cellStyle name="_2015年市本级财力测算(12.11) 2" xfId="195"/>
    <cellStyle name="差_长沙" xfId="196"/>
    <cellStyle name="百分比 2 5 2" xfId="197"/>
    <cellStyle name="常规 10 3 5" xfId="198"/>
    <cellStyle name="好_长沙 3 2" xfId="199"/>
    <cellStyle name="0,0_x000d_&#10;NA_x000d_&#10;" xfId="200"/>
    <cellStyle name="差_大通湖 3" xfId="201"/>
    <cellStyle name="强调文字颜色 2 2 2" xfId="202"/>
    <cellStyle name="20% - 强调文字颜色 1 2 2" xfId="203"/>
    <cellStyle name="常规 11 3 5 2 2" xfId="204"/>
    <cellStyle name="常规 11 4" xfId="205"/>
    <cellStyle name="常规 12 4" xfId="206"/>
    <cellStyle name="20% - 强调文字颜色 1 3 2" xfId="207"/>
    <cellStyle name="常规 8 4 2 2 3" xfId="208"/>
    <cellStyle name="20% - 强调文字颜色 2 2" xfId="209"/>
    <cellStyle name="常规 11 3 6 2" xfId="210"/>
    <cellStyle name="20% - 强调文字颜色 2 4" xfId="211"/>
    <cellStyle name="差_长沙 2 2 2" xfId="212"/>
    <cellStyle name="20% - 强调文字颜色 3 2" xfId="213"/>
    <cellStyle name="常规 3 2 5" xfId="214"/>
    <cellStyle name="20% - 强调文字颜色 3 2 2" xfId="215"/>
    <cellStyle name="常规 3 2 5 2" xfId="216"/>
    <cellStyle name="常规 2 5 2 3" xfId="217"/>
    <cellStyle name="差_大通湖" xfId="218"/>
    <cellStyle name="20% - 强调文字颜色 3 4" xfId="219"/>
    <cellStyle name="常规 3 2 7" xfId="220"/>
    <cellStyle name="60% - 强调文字颜色 1 2" xfId="221"/>
    <cellStyle name="常规 10 9 2 2 2" xfId="222"/>
    <cellStyle name="20% - 强调文字颜色 4 2" xfId="223"/>
    <cellStyle name="常规 3 3 5" xfId="224"/>
    <cellStyle name="常规 7 4 4 2 2" xfId="225"/>
    <cellStyle name="20% - 强调文字颜色 4 2 2" xfId="226"/>
    <cellStyle name="常规 3 3 5 2" xfId="227"/>
    <cellStyle name="常规 7 4 4 2 2 2" xfId="228"/>
    <cellStyle name="20% - 强调文字颜色 4 3" xfId="229"/>
    <cellStyle name="常规 3 3 6" xfId="230"/>
    <cellStyle name="常规 7 4 4 2 3" xfId="231"/>
    <cellStyle name="20% - 强调文字颜色 4 3 2" xfId="232"/>
    <cellStyle name="常规 3 3 6 2" xfId="233"/>
    <cellStyle name="常规 16 4 2 2 2" xfId="234"/>
    <cellStyle name="20% - 强调文字颜色 4 4" xfId="235"/>
    <cellStyle name="常规 3 3 7" xfId="236"/>
    <cellStyle name="常规 12 2 2 2" xfId="237"/>
    <cellStyle name="60% - 强调文字颜色 2 2" xfId="238"/>
    <cellStyle name="20% - 强调文字颜色 5 2" xfId="239"/>
    <cellStyle name="常规 10 4_12娄底" xfId="240"/>
    <cellStyle name="常规 3 4 5" xfId="241"/>
    <cellStyle name="常规 7 4 4 3 2" xfId="242"/>
    <cellStyle name="20% - 强调文字颜色 5 2 2" xfId="243"/>
    <cellStyle name="常规 10 2 2 2 3" xfId="244"/>
    <cellStyle name="常规 3 4 5 2" xfId="245"/>
    <cellStyle name="常规 2 29" xfId="246"/>
    <cellStyle name="常规 8 2 3" xfId="247"/>
    <cellStyle name="20% - 强调文字颜色 5 3" xfId="248"/>
    <cellStyle name="常规 3 4 6" xfId="249"/>
    <cellStyle name="常规 8 7 2 2 2" xfId="250"/>
    <cellStyle name="20% - 强调文字颜色 5 3 2" xfId="251"/>
    <cellStyle name="常规 3 4 6 2" xfId="252"/>
    <cellStyle name="20% - 强调文字颜色 5 4" xfId="253"/>
    <cellStyle name="常规 3 4 7" xfId="254"/>
    <cellStyle name="常规 12 2 3 2" xfId="255"/>
    <cellStyle name="60% - 强调文字颜色 3 2" xfId="256"/>
    <cellStyle name="20% - 强调文字颜色 6 2" xfId="257"/>
    <cellStyle name="常规 2 8 2 3" xfId="258"/>
    <cellStyle name="40% - 强调文字颜色 4 4" xfId="259"/>
    <cellStyle name="常规 13 7" xfId="260"/>
    <cellStyle name="20% - 强调文字颜色 6 2 2" xfId="261"/>
    <cellStyle name="常规 10 2 3 2 3" xfId="262"/>
    <cellStyle name="20% - 强调文字颜色 6 3" xfId="263"/>
    <cellStyle name="20% - 强调文字颜色 6 3 2" xfId="264"/>
    <cellStyle name="40% - 强调文字颜色 5 4" xfId="265"/>
    <cellStyle name="20% - 强调文字颜色 6 4" xfId="266"/>
    <cellStyle name="常规 6 3 2 2 2" xfId="267"/>
    <cellStyle name="常规 12 2 4 2" xfId="268"/>
    <cellStyle name="60% - 强调文字颜色 4 2" xfId="269"/>
    <cellStyle name="40% - 强调文字颜色 1 2" xfId="270"/>
    <cellStyle name="常规 13 6 2 2" xfId="271"/>
    <cellStyle name="常规 10 5" xfId="272"/>
    <cellStyle name="40% - 强调文字颜色 1 2 2" xfId="273"/>
    <cellStyle name="常规 13 6 2 2 2" xfId="274"/>
    <cellStyle name="常规 10 5 2" xfId="275"/>
    <cellStyle name="40% - 强调文字颜色 1 3" xfId="276"/>
    <cellStyle name="常规 9 2" xfId="277"/>
    <cellStyle name="常规 13 6 2 3" xfId="278"/>
    <cellStyle name="常规 10 6" xfId="279"/>
    <cellStyle name="40% - 强调文字颜色 1 3 2" xfId="280"/>
    <cellStyle name="常规 9 2 2" xfId="281"/>
    <cellStyle name="常规 3 11" xfId="282"/>
    <cellStyle name="常规 10 6 2" xfId="283"/>
    <cellStyle name="40% - 强调文字颜色 1 4" xfId="284"/>
    <cellStyle name="常规 9 3" xfId="285"/>
    <cellStyle name="常规 10 7" xfId="286"/>
    <cellStyle name="常规 3 5 2 2" xfId="287"/>
    <cellStyle name="40% - 强调文字颜色 2 2" xfId="288"/>
    <cellStyle name="常规 13 6 3 2" xfId="289"/>
    <cellStyle name="常规 11 5" xfId="290"/>
    <cellStyle name="40% - 强调文字颜色 2 2 2" xfId="291"/>
    <cellStyle name="常规 11 5 2" xfId="292"/>
    <cellStyle name="40% - 强调文字颜色 2 3" xfId="293"/>
    <cellStyle name="常规 11 6" xfId="294"/>
    <cellStyle name="40% - 强调文字颜色 2 3 2" xfId="295"/>
    <cellStyle name="常规 11 2 2 4" xfId="296"/>
    <cellStyle name="常规 11 6 2" xfId="297"/>
    <cellStyle name="40% - 强调文字颜色 2 4" xfId="298"/>
    <cellStyle name="常规 11 7" xfId="299"/>
    <cellStyle name="常规 3 5 3 2" xfId="300"/>
    <cellStyle name="40% - 强调文字颜色 3 2" xfId="301"/>
    <cellStyle name="40% - 强调文字颜色 3 2 2" xfId="302"/>
    <cellStyle name="40% - 强调文字颜色 3 3" xfId="303"/>
    <cellStyle name="常规 25" xfId="304"/>
    <cellStyle name="40% - 强调文字颜色 3 3 2" xfId="305"/>
    <cellStyle name="常规 11 3 2 4" xfId="306"/>
    <cellStyle name="常规 30" xfId="307"/>
    <cellStyle name="40% - 强调文字颜色 3 4" xfId="308"/>
    <cellStyle name="40% - 强调文字颜色 4 2 2" xfId="309"/>
    <cellStyle name="标题 4 4" xfId="310"/>
    <cellStyle name="常规 11 10 2 2" xfId="311"/>
    <cellStyle name="常规 7 3 5" xfId="312"/>
    <cellStyle name="常规 13 6" xfId="313"/>
    <cellStyle name="常规 10 2 3 2 2" xfId="314"/>
    <cellStyle name="常规 2 8 2 2" xfId="315"/>
    <cellStyle name="常规 11 10 3" xfId="316"/>
    <cellStyle name="40% - 强调文字颜色 4 3" xfId="317"/>
    <cellStyle name="40% - 强调文字颜色 5 2" xfId="318"/>
    <cellStyle name="常规 8 4 4 2 2 2" xfId="319"/>
    <cellStyle name="常规 11 11 2" xfId="320"/>
    <cellStyle name="40% - 强调文字颜色 5 2 2" xfId="321"/>
    <cellStyle name="常规 12 2 4 3" xfId="322"/>
    <cellStyle name="60% - 强调文字颜色 4 3" xfId="323"/>
    <cellStyle name="常规 2 8 3 2" xfId="324"/>
    <cellStyle name="40% - 强调文字颜色 5 3" xfId="325"/>
    <cellStyle name="常规 10 2 3 3 2" xfId="326"/>
    <cellStyle name="40% - 强调文字颜色 5 3 2" xfId="327"/>
    <cellStyle name="常规 12 2 5 3" xfId="328"/>
    <cellStyle name="60% - 强调文字颜色 5 3" xfId="329"/>
    <cellStyle name="40% - 强调文字颜色 6 2" xfId="330"/>
    <cellStyle name="常规 3 2 6 2 2" xfId="331"/>
    <cellStyle name="好_大通湖 2 2" xfId="332"/>
    <cellStyle name="40% - 强调文字颜色 6 2 2" xfId="333"/>
    <cellStyle name="40% - 强调文字颜色 6 3" xfId="334"/>
    <cellStyle name="40% - 强调文字颜色 6 3 2" xfId="335"/>
    <cellStyle name="常规 12 2 4 2 2" xfId="336"/>
    <cellStyle name="40% - 强调文字颜色 6 4" xfId="337"/>
    <cellStyle name="60% - 强调文字颜色 4 2 2" xfId="338"/>
    <cellStyle name="差_4衡阳" xfId="339"/>
    <cellStyle name="常规 8 3 4 2" xfId="340"/>
    <cellStyle name="60% - 强调文字颜色 1 2 2" xfId="341"/>
    <cellStyle name="常规 14 2 2" xfId="342"/>
    <cellStyle name="60% - 强调文字颜色 1 3" xfId="343"/>
    <cellStyle name="常规 2 18" xfId="344"/>
    <cellStyle name="60% - 强调文字颜色 1 3 2" xfId="345"/>
    <cellStyle name="常规 7 3 2 3" xfId="346"/>
    <cellStyle name="千位分隔 2 3" xfId="347"/>
    <cellStyle name="常规 14 2 2 2" xfId="348"/>
    <cellStyle name="常规 14 2 3" xfId="349"/>
    <cellStyle name="60% - 强调文字颜色 1 4" xfId="350"/>
    <cellStyle name="常规 16 6 2 3" xfId="351"/>
    <cellStyle name="百分比 2 2 2 2 2" xfId="352"/>
    <cellStyle name="常规 12 2 2 3 2" xfId="353"/>
    <cellStyle name="60% - 强调文字颜色 2 3 2" xfId="354"/>
    <cellStyle name="常规 7 4 2 3" xfId="355"/>
    <cellStyle name="注释 2" xfId="356"/>
    <cellStyle name="常规 12 2 2 4" xfId="357"/>
    <cellStyle name="60% - 强调文字颜色 2 4" xfId="358"/>
    <cellStyle name="常规 12 2 3 2 2" xfId="359"/>
    <cellStyle name="60% - 强调文字颜色 3 2 2" xfId="360"/>
    <cellStyle name="常规 12 2 3 3" xfId="361"/>
    <cellStyle name="60% - 强调文字颜色 3 3" xfId="362"/>
    <cellStyle name="常规 12 2 3 3 2" xfId="363"/>
    <cellStyle name="60% - 强调文字颜色 3 3 2" xfId="364"/>
    <cellStyle name="常规 7 5 2 3" xfId="365"/>
    <cellStyle name="常规 12 2 3 4" xfId="366"/>
    <cellStyle name="60% - 强调文字颜色 3 4" xfId="367"/>
    <cellStyle name="常规 20" xfId="368"/>
    <cellStyle name="常规 15" xfId="369"/>
    <cellStyle name="常规 12 2 4 3 2" xfId="370"/>
    <cellStyle name="60% - 强调文字颜色 4 3 2" xfId="371"/>
    <cellStyle name="常规 7 6 2 3" xfId="372"/>
    <cellStyle name="常规 2 10 3" xfId="373"/>
    <cellStyle name="常规 16 7" xfId="374"/>
    <cellStyle name="常规 10 14" xfId="375"/>
    <cellStyle name="常规 8 3 5 2" xfId="376"/>
    <cellStyle name="常规 12 2 4 4" xfId="377"/>
    <cellStyle name="60% - 强调文字颜色 4 4" xfId="378"/>
    <cellStyle name="常规 12 2 5 2" xfId="379"/>
    <cellStyle name="60% - 强调文字颜色 5 2" xfId="380"/>
    <cellStyle name="常规 13 2 2 2 2" xfId="381"/>
    <cellStyle name="常规 8 4 4" xfId="382"/>
    <cellStyle name="常规 11 5 2 3" xfId="383"/>
    <cellStyle name="常规 2 5 3" xfId="384"/>
    <cellStyle name="常规 12 2 5 2 2" xfId="385"/>
    <cellStyle name="60% - 强调文字颜色 5 2 2" xfId="386"/>
    <cellStyle name="常规 2 6 3" xfId="387"/>
    <cellStyle name="60% - 强调文字颜色 5 3 2" xfId="388"/>
    <cellStyle name="常规 7 7 2 3" xfId="389"/>
    <cellStyle name="RowLevel_0" xfId="390"/>
    <cellStyle name="差_9益阳" xfId="391"/>
    <cellStyle name="千位分隔[0] 3 3 3" xfId="392"/>
    <cellStyle name="60% - 强调文字颜色 5 4" xfId="393"/>
    <cellStyle name="差_附件2 益阳市市级国有资本经营预算表(定稿) 2" xfId="394"/>
    <cellStyle name="常规 12 2 6 2" xfId="395"/>
    <cellStyle name="60% - 强调文字颜色 6 2" xfId="396"/>
    <cellStyle name="60% - 强调文字颜色 6 2 2" xfId="397"/>
    <cellStyle name="常规 3 5 3" xfId="398"/>
    <cellStyle name="60% - 强调文字颜色 6 3" xfId="399"/>
    <cellStyle name="常规 8 3 3 2 2" xfId="400"/>
    <cellStyle name="60% - 强调文字颜色 6 4" xfId="401"/>
    <cellStyle name="常规 8 3 3 2 3" xfId="402"/>
    <cellStyle name="ColLevel_0" xfId="403"/>
    <cellStyle name="常规 2 17" xfId="404"/>
    <cellStyle name="常规 2 12 2 3" xfId="405"/>
    <cellStyle name="常规 7 3 2 2" xfId="406"/>
    <cellStyle name="千位分隔 2 2" xfId="407"/>
    <cellStyle name="gcd" xfId="408"/>
    <cellStyle name="常规 2 7 3 2" xfId="409"/>
    <cellStyle name="差 4" xfId="410"/>
    <cellStyle name="百分比 2" xfId="411"/>
    <cellStyle name="常规 10 2 2 3 2" xfId="412"/>
    <cellStyle name="百分比 2 2" xfId="413"/>
    <cellStyle name="常规 11 2 5 3" xfId="414"/>
    <cellStyle name="常规 13 7 3" xfId="415"/>
    <cellStyle name="百分比 2 2 2" xfId="416"/>
    <cellStyle name="常规 8 3 2 2 3" xfId="417"/>
    <cellStyle name="百分比 2 2 2 2" xfId="418"/>
    <cellStyle name="百分比 2 2 2 3" xfId="419"/>
    <cellStyle name="百分比 2 2 3" xfId="420"/>
    <cellStyle name="百分比 2 2 3 2" xfId="421"/>
    <cellStyle name="常规 36" xfId="422"/>
    <cellStyle name="常规 41" xfId="423"/>
    <cellStyle name="常规 3 2 3 2 2" xfId="424"/>
    <cellStyle name="百分比 2 2 4" xfId="425"/>
    <cellStyle name="好_12娄底" xfId="426"/>
    <cellStyle name="百分比 2 3" xfId="427"/>
    <cellStyle name="常规 11 9 2" xfId="428"/>
    <cellStyle name="常规 10 4 3 3 2" xfId="429"/>
    <cellStyle name="常规 2 14" xfId="430"/>
    <cellStyle name="百分比 2 3 2" xfId="431"/>
    <cellStyle name="常规 8_长沙" xfId="432"/>
    <cellStyle name="常规 2 14 2" xfId="433"/>
    <cellStyle name="百分比 2 3 2 2" xfId="434"/>
    <cellStyle name="常规 3 2 5 3" xfId="435"/>
    <cellStyle name="常规 2 20" xfId="436"/>
    <cellStyle name="常规 2 15" xfId="437"/>
    <cellStyle name="百分比 2 3 3" xfId="438"/>
    <cellStyle name="常规 3 2 4_12娄底" xfId="439"/>
    <cellStyle name="常规 11 7 3 2" xfId="440"/>
    <cellStyle name="百分比 2 4" xfId="441"/>
    <cellStyle name="百分比 2 4 2" xfId="442"/>
    <cellStyle name="常规 10 2 5" xfId="443"/>
    <cellStyle name="好_长沙 2 2" xfId="444"/>
    <cellStyle name="百分比 2 4 2 2" xfId="445"/>
    <cellStyle name="常规 3 3 5 3" xfId="446"/>
    <cellStyle name="常规 10 2 5 2" xfId="447"/>
    <cellStyle name="好_长沙 2 2 2" xfId="448"/>
    <cellStyle name="百分比 2 4 3" xfId="449"/>
    <cellStyle name="常规 10 2 6" xfId="450"/>
    <cellStyle name="好_长沙 2 3" xfId="451"/>
    <cellStyle name="常规 20 2" xfId="452"/>
    <cellStyle name="常规 15 2" xfId="453"/>
    <cellStyle name="百分比 2 6" xfId="454"/>
    <cellStyle name="常规 20 3" xfId="455"/>
    <cellStyle name="常规 15 3" xfId="456"/>
    <cellStyle name="百分比 2 7" xfId="457"/>
    <cellStyle name="常规 16 7 3" xfId="458"/>
    <cellStyle name="标题 2 2 2" xfId="459"/>
    <cellStyle name="常规 2 2 6" xfId="460"/>
    <cellStyle name="标题 1 2" xfId="461"/>
    <cellStyle name="常规 8 2 3 3 2" xfId="462"/>
    <cellStyle name="标题 1 2 2" xfId="463"/>
    <cellStyle name="标题 1 3" xfId="464"/>
    <cellStyle name="标题 1 3 2" xfId="465"/>
    <cellStyle name="常规 16 5 2 2" xfId="466"/>
    <cellStyle name="标题 1 4" xfId="467"/>
    <cellStyle name="常规 12 4 4 3 2" xfId="468"/>
    <cellStyle name="差_10永州" xfId="469"/>
    <cellStyle name="标题 2 2" xfId="470"/>
    <cellStyle name="常规 12 4 3 2 2 2" xfId="471"/>
    <cellStyle name="标题 2 3" xfId="472"/>
    <cellStyle name="常规 21 3" xfId="473"/>
    <cellStyle name="常规 16 3" xfId="474"/>
    <cellStyle name="常规 10 10" xfId="475"/>
    <cellStyle name="标题 2 3 2" xfId="476"/>
    <cellStyle name="常规 11" xfId="477"/>
    <cellStyle name="常规 16 5 3 2" xfId="478"/>
    <cellStyle name="标题 2 4" xfId="479"/>
    <cellStyle name="标题 3 2" xfId="480"/>
    <cellStyle name="常规 7 2 3" xfId="481"/>
    <cellStyle name="标题 3 2 2" xfId="482"/>
    <cellStyle name="常规 7 2 3 2" xfId="483"/>
    <cellStyle name="标题 3 3" xfId="484"/>
    <cellStyle name="常规 7 2 4" xfId="485"/>
    <cellStyle name="标题 3 3 2" xfId="486"/>
    <cellStyle name="常规 7 2 4 2" xfId="487"/>
    <cellStyle name="常规 12 9 2 2 2" xfId="488"/>
    <cellStyle name="标题 3 4" xfId="489"/>
    <cellStyle name="常规 7 2 5" xfId="490"/>
    <cellStyle name="标题 4 2" xfId="491"/>
    <cellStyle name="常规 7 3 3" xfId="492"/>
    <cellStyle name="千位分隔 3" xfId="493"/>
    <cellStyle name="标题 4 3" xfId="494"/>
    <cellStyle name="常规 7 3 4" xfId="495"/>
    <cellStyle name="千位分隔 4" xfId="496"/>
    <cellStyle name="标题 4 3 2" xfId="497"/>
    <cellStyle name="常规 7 3 4 2" xfId="498"/>
    <cellStyle name="千位分隔 4 2" xfId="499"/>
    <cellStyle name="标题 5" xfId="500"/>
    <cellStyle name="常规 11 4 2" xfId="501"/>
    <cellStyle name="标题 5 2" xfId="502"/>
    <cellStyle name="常规 4 2 3 2 3" xfId="503"/>
    <cellStyle name="常规 4 5 2 3" xfId="504"/>
    <cellStyle name="常规 7 4 3" xfId="505"/>
    <cellStyle name="常规 11 4 2 2" xfId="506"/>
    <cellStyle name="标题 6" xfId="507"/>
    <cellStyle name="常规 11 4 3" xfId="508"/>
    <cellStyle name="标题 6 2" xfId="509"/>
    <cellStyle name="常规 7 5 3" xfId="510"/>
    <cellStyle name="常规 11 4 3 2" xfId="511"/>
    <cellStyle name="常规 11 4 4" xfId="512"/>
    <cellStyle name="标题 7" xfId="513"/>
    <cellStyle name="差 2" xfId="514"/>
    <cellStyle name="好_2015年市本级全口径预算草案 - 副本 2 2" xfId="515"/>
    <cellStyle name="常规 12 8 3 2" xfId="516"/>
    <cellStyle name="常规 11 2 3 3" xfId="517"/>
    <cellStyle name="差 2 2" xfId="518"/>
    <cellStyle name="差 3" xfId="519"/>
    <cellStyle name="常规 11 2 4 3" xfId="520"/>
    <cellStyle name="差 3 2" xfId="521"/>
    <cellStyle name="差_12娄底" xfId="522"/>
    <cellStyle name="常规 6 3 4" xfId="523"/>
    <cellStyle name="差_2015年市本级全口径预算草案 - 副本" xfId="524"/>
    <cellStyle name="差_2015年市本级全口径预算草案 - 副本 2" xfId="525"/>
    <cellStyle name="差_2015年市本级全口径预算草案 - 副本 2 2" xfId="526"/>
    <cellStyle name="常规 55 2" xfId="527"/>
    <cellStyle name="差_2015年市本级全口径预算草案 - 副本 3" xfId="528"/>
    <cellStyle name="差_2018年地方财政预算表_（城步）" xfId="529"/>
    <cellStyle name="常规 11 2 5" xfId="530"/>
    <cellStyle name="常规 12 4 4 2 2 2" xfId="531"/>
    <cellStyle name="差_2018年地方财政预算表_（新宁县）" xfId="532"/>
    <cellStyle name="差_大通湖 2" xfId="533"/>
    <cellStyle name="常规 11 3 4 3" xfId="534"/>
    <cellStyle name="常规 4 4 4 4" xfId="535"/>
    <cellStyle name="差_大通湖 2 2" xfId="536"/>
    <cellStyle name="差_附件2 益阳市市级国有资本经营预算表(4)" xfId="537"/>
    <cellStyle name="常规 8 3 2 4" xfId="538"/>
    <cellStyle name="常规 10 4 5 3" xfId="539"/>
    <cellStyle name="差_附件2 益阳市市级国有资本经营预算表(4) 2" xfId="540"/>
    <cellStyle name="常规 13 9" xfId="541"/>
    <cellStyle name="常规 10 2 4" xfId="542"/>
    <cellStyle name="差_附件2 益阳市市级国有资本经营预算表(4) 2 2" xfId="543"/>
    <cellStyle name="差_长沙 3 2" xfId="544"/>
    <cellStyle name="差_附件2 益阳市市级国有资本经营预算表(4) 3" xfId="545"/>
    <cellStyle name="常规 11 2 6 2" xfId="546"/>
    <cellStyle name="差_附件2 益阳市市级国有资本经营预算表(定稿)" xfId="547"/>
    <cellStyle name="差_附件2 益阳市市级国有资本经营预算表(定稿) 3" xfId="548"/>
    <cellStyle name="常规 8 2 2 3" xfId="549"/>
    <cellStyle name="常规 10 3 5 2" xfId="550"/>
    <cellStyle name="差_长沙 2" xfId="551"/>
    <cellStyle name="常规 10 4 4 4" xfId="552"/>
    <cellStyle name="差_长沙 2 2" xfId="553"/>
    <cellStyle name="常规 8 2 2 3 2" xfId="554"/>
    <cellStyle name="常规 10 3 5 2 2" xfId="555"/>
    <cellStyle name="常规 8 2 2 4" xfId="556"/>
    <cellStyle name="常规 10 3 5 3" xfId="557"/>
    <cellStyle name="好_2018年地方财政预算表_（新宁县）" xfId="558"/>
    <cellStyle name="差_长沙 3" xfId="559"/>
    <cellStyle name="常规 10 3 4 3 2" xfId="560"/>
    <cellStyle name="差_长沙 4" xfId="561"/>
    <cellStyle name="常规 8 8 2" xfId="562"/>
    <cellStyle name="常规 11 6 2 2 2" xfId="563"/>
    <cellStyle name="差_长沙 5" xfId="564"/>
    <cellStyle name="常规 10 8 3 2" xfId="565"/>
    <cellStyle name="常规 10" xfId="566"/>
    <cellStyle name="常规 16 8 2" xfId="567"/>
    <cellStyle name="常规 11 2" xfId="568"/>
    <cellStyle name="常规 10 10 2" xfId="569"/>
    <cellStyle name="常规 12 4 2 3" xfId="570"/>
    <cellStyle name="常规 16 3 2" xfId="571"/>
    <cellStyle name="常规 21 3 2" xfId="572"/>
    <cellStyle name="常规 11 2 2" xfId="573"/>
    <cellStyle name="常规 10 8 2 3" xfId="574"/>
    <cellStyle name="常规 10 10 2 2" xfId="575"/>
    <cellStyle name="常规 12 4 2 3 2" xfId="576"/>
    <cellStyle name="常规 8 7 3" xfId="577"/>
    <cellStyle name="常规 16 3 2 2" xfId="578"/>
    <cellStyle name="常规 21 3 2 2" xfId="579"/>
    <cellStyle name="常规 11 3" xfId="580"/>
    <cellStyle name="常规 10 2 4 2 2 2" xfId="581"/>
    <cellStyle name="常规 10 10 3" xfId="582"/>
    <cellStyle name="常规 12 4 2 4" xfId="583"/>
    <cellStyle name="常规 2 3 2 2" xfId="584"/>
    <cellStyle name="常规 16 3 3" xfId="585"/>
    <cellStyle name="常规 2 9 2 2 2" xfId="586"/>
    <cellStyle name="常规 21 3 3" xfId="587"/>
    <cellStyle name="常规 10 11" xfId="588"/>
    <cellStyle name="常规 16 4" xfId="589"/>
    <cellStyle name="常规 21 4" xfId="590"/>
    <cellStyle name="常规 10 11 2" xfId="591"/>
    <cellStyle name="常规 12 4 3 3" xfId="592"/>
    <cellStyle name="常规 16 4 2" xfId="593"/>
    <cellStyle name="常规 21 4 2" xfId="594"/>
    <cellStyle name="常规 16 4 3" xfId="595"/>
    <cellStyle name="常规 10 11 3" xfId="596"/>
    <cellStyle name="常规 12 4 3 4" xfId="597"/>
    <cellStyle name="常规 2 3 3 2" xfId="598"/>
    <cellStyle name="常规 10 12" xfId="599"/>
    <cellStyle name="适中 3 2" xfId="600"/>
    <cellStyle name="常规 16 5" xfId="601"/>
    <cellStyle name="常规 21 5" xfId="602"/>
    <cellStyle name="常规 10 12 2" xfId="603"/>
    <cellStyle name="常规 12 4 4 3" xfId="604"/>
    <cellStyle name="常规 16 5 2" xfId="605"/>
    <cellStyle name="常规 10 13" xfId="606"/>
    <cellStyle name="强调文字颜色 3 3 2" xfId="607"/>
    <cellStyle name="常规 16 6" xfId="608"/>
    <cellStyle name="常规 2 10 2" xfId="609"/>
    <cellStyle name="常规 10 13 2" xfId="610"/>
    <cellStyle name="常规 12 4 5 3" xfId="611"/>
    <cellStyle name="常规 16 6 2" xfId="612"/>
    <cellStyle name="常规 2 10 2 2" xfId="613"/>
    <cellStyle name="常规 8 3 5 3" xfId="614"/>
    <cellStyle name="常规 10 15" xfId="615"/>
    <cellStyle name="常规 7 3 5 2 2" xfId="616"/>
    <cellStyle name="常规 16 8" xfId="617"/>
    <cellStyle name="常规 2 10 4" xfId="618"/>
    <cellStyle name="常规 11 4 5" xfId="619"/>
    <cellStyle name="常规 16 2 2" xfId="620"/>
    <cellStyle name="常规 21 2 2" xfId="621"/>
    <cellStyle name="常规 10 2" xfId="622"/>
    <cellStyle name="千位分隔[0] 3 4" xfId="623"/>
    <cellStyle name="常规 11 4 5 2" xfId="624"/>
    <cellStyle name="常规 7 7 3" xfId="625"/>
    <cellStyle name="常规 16 2 2 2" xfId="626"/>
    <cellStyle name="常规 2 7" xfId="627"/>
    <cellStyle name="常规 21 2 2 2" xfId="628"/>
    <cellStyle name="常规 10 7 2 3" xfId="629"/>
    <cellStyle name="常规 10 2 2" xfId="630"/>
    <cellStyle name="千位分隔[0] 3 4 2" xfId="631"/>
    <cellStyle name="常规 11 4 5 2 2" xfId="632"/>
    <cellStyle name="常规 7 7 3 2" xfId="633"/>
    <cellStyle name="常规 16 2 2 2 2" xfId="634"/>
    <cellStyle name="常规 2 7 2" xfId="635"/>
    <cellStyle name="常规 10 2 2 2" xfId="636"/>
    <cellStyle name="常规 3 3 2 3" xfId="637"/>
    <cellStyle name="常规 13_长沙" xfId="638"/>
    <cellStyle name="常规 10 2 2 2 2" xfId="639"/>
    <cellStyle name="常规 10 4 2 4" xfId="640"/>
    <cellStyle name="常规 2 7 2 2 2" xfId="641"/>
    <cellStyle name="常规 10 2 2 2 2 2" xfId="642"/>
    <cellStyle name="强调文字颜色 2 2" xfId="643"/>
    <cellStyle name="常规 10 2 2 4" xfId="644"/>
    <cellStyle name="千位分隔[0] 3 5" xfId="645"/>
    <cellStyle name="常规 11 4 5 3" xfId="646"/>
    <cellStyle name="输入 2" xfId="647"/>
    <cellStyle name="常规 7 7 4" xfId="648"/>
    <cellStyle name="常规 16 2 2 3" xfId="649"/>
    <cellStyle name="常规 2 8" xfId="650"/>
    <cellStyle name="常规 7 5 2 2 2" xfId="651"/>
    <cellStyle name="常规 10 2 3" xfId="652"/>
    <cellStyle name="常规 10 2 3 2" xfId="653"/>
    <cellStyle name="常规 10 2 3 3" xfId="654"/>
    <cellStyle name="强调文字颜色 3 2" xfId="655"/>
    <cellStyle name="常规 10 2 3 4" xfId="656"/>
    <cellStyle name="常规 10 2 4 2" xfId="657"/>
    <cellStyle name="常规 10 2 4 2 2" xfId="658"/>
    <cellStyle name="常规 10 2 4 2 3" xfId="659"/>
    <cellStyle name="常规 10 2 4 3" xfId="660"/>
    <cellStyle name="常规 10 2 4 3 2" xfId="661"/>
    <cellStyle name="常规 10 3 3 2 2" xfId="662"/>
    <cellStyle name="常规 2 5" xfId="663"/>
    <cellStyle name="千位分隔[0] 3 2" xfId="664"/>
    <cellStyle name="常规 3 4 3 3 2" xfId="665"/>
    <cellStyle name="常规 2 9 4" xfId="666"/>
    <cellStyle name="强调文字颜色 4 2" xfId="667"/>
    <cellStyle name="常规 3 8 2 2" xfId="668"/>
    <cellStyle name="常规 10 2 4 4" xfId="669"/>
    <cellStyle name="常规 10 2 5 2 2" xfId="670"/>
    <cellStyle name="常规 2 16 3" xfId="671"/>
    <cellStyle name="常规 10 2 5 3" xfId="672"/>
    <cellStyle name="常规 10 2 6 2" xfId="673"/>
    <cellStyle name="常规 10 2 7" xfId="674"/>
    <cellStyle name="常规 2 12 3 2" xfId="675"/>
    <cellStyle name="常规 11 4 6" xfId="676"/>
    <cellStyle name="常规 16 2 3" xfId="677"/>
    <cellStyle name="常规 21 2 3" xfId="678"/>
    <cellStyle name="常规 10 3" xfId="679"/>
    <cellStyle name="千位分隔[0] 4 4" xfId="680"/>
    <cellStyle name="常规 11 4 6 2" xfId="681"/>
    <cellStyle name="常规 7 8 3" xfId="682"/>
    <cellStyle name="常规 3 7" xfId="683"/>
    <cellStyle name="常规 16 2 3 2" xfId="684"/>
    <cellStyle name="常规 10 3 2" xfId="685"/>
    <cellStyle name="常规 10 3 2 2" xfId="686"/>
    <cellStyle name="常规 10 3 2 2 2" xfId="687"/>
    <cellStyle name="常规 10 6 2 2" xfId="688"/>
    <cellStyle name="常规 3 7 2 3" xfId="689"/>
    <cellStyle name="常规 3 11 2" xfId="690"/>
    <cellStyle name="常规 4 4 5 2" xfId="691"/>
    <cellStyle name="常规 10 3 2 2 3" xfId="692"/>
    <cellStyle name="常规 10 3 2 3" xfId="693"/>
    <cellStyle name="常规 10 3 2 3 2" xfId="694"/>
    <cellStyle name="常规 10 3 2 4" xfId="695"/>
    <cellStyle name="常规 4 2 2 2_9益阳" xfId="696"/>
    <cellStyle name="常规 10 3 3" xfId="697"/>
    <cellStyle name="常规 10 3 3 2 2 2" xfId="698"/>
    <cellStyle name="常规 2 5 2" xfId="699"/>
    <cellStyle name="常规 10 7 2 2" xfId="700"/>
    <cellStyle name="常规 7 7 2" xfId="701"/>
    <cellStyle name="常规 10 3 3 2 3" xfId="702"/>
    <cellStyle name="常规 2 6" xfId="703"/>
    <cellStyle name="常规 3 5" xfId="704"/>
    <cellStyle name="常规 10 3 3 3 2" xfId="705"/>
    <cellStyle name="常规 10 3 4" xfId="706"/>
    <cellStyle name="常规 10 3 4 2" xfId="707"/>
    <cellStyle name="常规 10 8 2 2" xfId="708"/>
    <cellStyle name="常规 3 9 2 3" xfId="709"/>
    <cellStyle name="常规 10 4 2 2 2 2" xfId="710"/>
    <cellStyle name="常规 8 7 2" xfId="711"/>
    <cellStyle name="常规 10 3 4 2 3" xfId="712"/>
    <cellStyle name="常规 10 3 4 3" xfId="713"/>
    <cellStyle name="常规 10 3 6" xfId="714"/>
    <cellStyle name="常规 10 3 7" xfId="715"/>
    <cellStyle name="常规 10 3_12娄底" xfId="716"/>
    <cellStyle name="适中 4" xfId="717"/>
    <cellStyle name="常规 3 2 2" xfId="718"/>
    <cellStyle name="常规 10 6 2 2 2" xfId="719"/>
    <cellStyle name="常规 16 2 4" xfId="720"/>
    <cellStyle name="常规 11 4 7" xfId="721"/>
    <cellStyle name="常规 3 11 2 2" xfId="722"/>
    <cellStyle name="常规 10 4" xfId="723"/>
    <cellStyle name="常规 10 4 2" xfId="724"/>
    <cellStyle name="常规 12 3 4 2 3" xfId="725"/>
    <cellStyle name="常规 3 5 2 3" xfId="726"/>
    <cellStyle name="常规 10 8" xfId="727"/>
    <cellStyle name="常规 10 4 2 2" xfId="728"/>
    <cellStyle name="常规 10 8 2" xfId="729"/>
    <cellStyle name="常规 10 4 2 2 2" xfId="730"/>
    <cellStyle name="常规 8 8" xfId="731"/>
    <cellStyle name="常规 11 6 2 2" xfId="732"/>
    <cellStyle name="常规 10 8 3" xfId="733"/>
    <cellStyle name="常规 10 4 2 2 3" xfId="734"/>
    <cellStyle name="常规 10 9" xfId="735"/>
    <cellStyle name="常规 10 4 2 3" xfId="736"/>
    <cellStyle name="常规 10 9 2" xfId="737"/>
    <cellStyle name="常规 10 4 2 3 2" xfId="738"/>
    <cellStyle name="常规 10 4 3" xfId="739"/>
    <cellStyle name="常规 10_9益阳" xfId="740"/>
    <cellStyle name="常规 10 4 3 2" xfId="741"/>
    <cellStyle name="常规 11 8" xfId="742"/>
    <cellStyle name="好_2015年市本级全口径预算草案 - 副本" xfId="743"/>
    <cellStyle name="常规 4 8 2 2" xfId="744"/>
    <cellStyle name="常规 11 2 4 4" xfId="745"/>
    <cellStyle name="常规 10 4 3 2 2" xfId="746"/>
    <cellStyle name="常规 11 8 2" xfId="747"/>
    <cellStyle name="常规 10 4 3 3" xfId="748"/>
    <cellStyle name="常规 11 9" xfId="749"/>
    <cellStyle name="常规 10 4 3 4" xfId="750"/>
    <cellStyle name="常规 10 4 4" xfId="751"/>
    <cellStyle name="常规 10 4 4 2" xfId="752"/>
    <cellStyle name="常规 12 8" xfId="753"/>
    <cellStyle name="常规 11 3 4 4" xfId="754"/>
    <cellStyle name="常规 10 4 4 2 2" xfId="755"/>
    <cellStyle name="常规 12 8 2" xfId="756"/>
    <cellStyle name="常规 10 4 4 2 2 2" xfId="757"/>
    <cellStyle name="常规 12 8 2 2" xfId="758"/>
    <cellStyle name="常规 10 4 4 3" xfId="759"/>
    <cellStyle name="常规 12 9" xfId="760"/>
    <cellStyle name="好_长沙 4 2" xfId="761"/>
    <cellStyle name="常规 10 4 5" xfId="762"/>
    <cellStyle name="常规 15 2 2" xfId="763"/>
    <cellStyle name="常规 20 2 2" xfId="764"/>
    <cellStyle name="常规 8 3 2 3" xfId="765"/>
    <cellStyle name="常规 10 4 5 2" xfId="766"/>
    <cellStyle name="常规 13 8" xfId="767"/>
    <cellStyle name="常规 15 2 2 2" xfId="768"/>
    <cellStyle name="常规 20 2 2 2" xfId="769"/>
    <cellStyle name="常规 11 4 4 4" xfId="770"/>
    <cellStyle name="常规 13 8 2" xfId="771"/>
    <cellStyle name="常规 8 3 2 3 2" xfId="772"/>
    <cellStyle name="常规 10 4 5 2 2" xfId="773"/>
    <cellStyle name="常规 2 13" xfId="774"/>
    <cellStyle name="常规 10 4 6" xfId="775"/>
    <cellStyle name="常规 15 2 3" xfId="776"/>
    <cellStyle name="常规 20 2 3" xfId="777"/>
    <cellStyle name="常规 8 3 3 3" xfId="778"/>
    <cellStyle name="常规 10 4 6 2" xfId="779"/>
    <cellStyle name="常规 10 4 7" xfId="780"/>
    <cellStyle name="常规 3 10 2 2" xfId="781"/>
    <cellStyle name="常规 10 5 2 2" xfId="782"/>
    <cellStyle name="常规 7 3 6" xfId="783"/>
    <cellStyle name="常规 10 5 2 2 2" xfId="784"/>
    <cellStyle name="常规 11 2 5 2" xfId="785"/>
    <cellStyle name="常规 10 5 2 3" xfId="786"/>
    <cellStyle name="常规 10 5 3" xfId="787"/>
    <cellStyle name="常规 10 5 3 2" xfId="788"/>
    <cellStyle name="常规 10 5 4" xfId="789"/>
    <cellStyle name="常规 12 3 2 2" xfId="790"/>
    <cellStyle name="常规 11 2 2 2 2" xfId="791"/>
    <cellStyle name="常规 10 6 3" xfId="792"/>
    <cellStyle name="常规 4 3 2 3 2" xfId="793"/>
    <cellStyle name="常规 3 12" xfId="794"/>
    <cellStyle name="常规 11 2 2 2 2 2" xfId="795"/>
    <cellStyle name="常规 10 6 3 2" xfId="796"/>
    <cellStyle name="常规 3 12 2" xfId="797"/>
    <cellStyle name="常规 11 2 2 2 3" xfId="798"/>
    <cellStyle name="常规 10 6 4" xfId="799"/>
    <cellStyle name="常规 12 3 3 2" xfId="800"/>
    <cellStyle name="常规 3 13" xfId="801"/>
    <cellStyle name="常规 3 5 2 2 2" xfId="802"/>
    <cellStyle name="常规 10 7 2" xfId="803"/>
    <cellStyle name="常规 10 7 2 2 2" xfId="804"/>
    <cellStyle name="常规 11 2 2 3 2" xfId="805"/>
    <cellStyle name="常规 10 7 3" xfId="806"/>
    <cellStyle name="常规 10 7 3 2" xfId="807"/>
    <cellStyle name="常规 10 7 4" xfId="808"/>
    <cellStyle name="常规 12 3 4 2" xfId="809"/>
    <cellStyle name="常规 10 8 2 2 2" xfId="810"/>
    <cellStyle name="常规 8 9" xfId="811"/>
    <cellStyle name="常规 11 6 2 3" xfId="812"/>
    <cellStyle name="解释性文本 2" xfId="813"/>
    <cellStyle name="常规 10 8 4" xfId="814"/>
    <cellStyle name="常规 12 3 5 2" xfId="815"/>
    <cellStyle name="常规 11 6 3 2" xfId="816"/>
    <cellStyle name="常规 11 2 3 2 2 2" xfId="817"/>
    <cellStyle name="常规 10 9 3" xfId="818"/>
    <cellStyle name="常规 10 9 3 2" xfId="819"/>
    <cellStyle name="常规 10 9 4" xfId="820"/>
    <cellStyle name="常规 12 3 6 2" xfId="821"/>
    <cellStyle name="千位_E22" xfId="822"/>
    <cellStyle name="常规 11 2 2 2" xfId="823"/>
    <cellStyle name="常规 11 2 2 3" xfId="824"/>
    <cellStyle name="常规 11 4 3 2 2 2" xfId="825"/>
    <cellStyle name="常规 11 2 3" xfId="826"/>
    <cellStyle name="常规 11 2 3 2" xfId="827"/>
    <cellStyle name="常规 11 6 3" xfId="828"/>
    <cellStyle name="常规 11 2 3 2 2" xfId="829"/>
    <cellStyle name="常规 11 6 4" xfId="830"/>
    <cellStyle name="常规 11 2 3 2 3" xfId="831"/>
    <cellStyle name="常规 12 4 3 2" xfId="832"/>
    <cellStyle name="常规 11 7 3" xfId="833"/>
    <cellStyle name="常规 11 2 3 3 2" xfId="834"/>
    <cellStyle name="常规 11 7 2" xfId="835"/>
    <cellStyle name="常规 11 2 3 4" xfId="836"/>
    <cellStyle name="常规 11 2 4" xfId="837"/>
    <cellStyle name="常规 11 2 4 2" xfId="838"/>
    <cellStyle name="常规 11 2 4 2 3" xfId="839"/>
    <cellStyle name="常规 12 5 3 2" xfId="840"/>
    <cellStyle name="常规 12 6 4" xfId="841"/>
    <cellStyle name="常规 11 2 4 3 2" xfId="842"/>
    <cellStyle name="常规 12 7 3" xfId="843"/>
    <cellStyle name="常规 11 2 6" xfId="844"/>
    <cellStyle name="常规 11 2 7" xfId="845"/>
    <cellStyle name="常规 2 13 3 2" xfId="846"/>
    <cellStyle name="常规 11 3 2" xfId="847"/>
    <cellStyle name="常规 11 3 2 2" xfId="848"/>
    <cellStyle name="常规 18" xfId="849"/>
    <cellStyle name="常规 23" xfId="850"/>
    <cellStyle name="常规 11 3 2 2 2" xfId="851"/>
    <cellStyle name="常规 18 2" xfId="852"/>
    <cellStyle name="常规 23 2" xfId="853"/>
    <cellStyle name="常规 11 3 2 2 2 2" xfId="854"/>
    <cellStyle name="常规 18 2 2" xfId="855"/>
    <cellStyle name="常规 23 2 2" xfId="856"/>
    <cellStyle name="常规 11 3 2 2 3" xfId="857"/>
    <cellStyle name="常规 13 3 3 2" xfId="858"/>
    <cellStyle name="常规 18 3" xfId="859"/>
    <cellStyle name="常规 23 3" xfId="860"/>
    <cellStyle name="常规 11 3 2 3" xfId="861"/>
    <cellStyle name="常规 19" xfId="862"/>
    <cellStyle name="常规 24" xfId="863"/>
    <cellStyle name="常规 11 3 2 3 2" xfId="864"/>
    <cellStyle name="常规 19 2" xfId="865"/>
    <cellStyle name="常规 24 2" xfId="866"/>
    <cellStyle name="常规 11 3 3" xfId="867"/>
    <cellStyle name="常规 11 3 3 2" xfId="868"/>
    <cellStyle name="常规 11 3 3 2 2" xfId="869"/>
    <cellStyle name="常规 11 3 3 2 3" xfId="870"/>
    <cellStyle name="常规 13 4 3 2" xfId="871"/>
    <cellStyle name="常规 11 3 3 3" xfId="872"/>
    <cellStyle name="常规 11 3 3 3 2" xfId="873"/>
    <cellStyle name="常规 11 3 3 4" xfId="874"/>
    <cellStyle name="链接单元格 2" xfId="875"/>
    <cellStyle name="常规 11 3 4" xfId="876"/>
    <cellStyle name="链接单元格 2 2" xfId="877"/>
    <cellStyle name="常规 11 3 4 2" xfId="878"/>
    <cellStyle name="常规 11 3 4 2 2" xfId="879"/>
    <cellStyle name="好_附件2 益阳市市级国有资本经营预算表(定稿)" xfId="880"/>
    <cellStyle name="常规 11 3 4 2 2 2" xfId="881"/>
    <cellStyle name="常规 2 5 4" xfId="882"/>
    <cellStyle name="常规 11 3 4 3 2" xfId="883"/>
    <cellStyle name="常规 11 4 2 2 2" xfId="884"/>
    <cellStyle name="常规 11 4 2 2 2 2" xfId="885"/>
    <cellStyle name="常规 7 2" xfId="886"/>
    <cellStyle name="常规 11 4 2 2 3" xfId="887"/>
    <cellStyle name="常规 11 4 2 3" xfId="888"/>
    <cellStyle name="常规 11 4 3 2 2" xfId="889"/>
    <cellStyle name="常规 11 4 3 2 3" xfId="890"/>
    <cellStyle name="常规 11 4 3 3" xfId="891"/>
    <cellStyle name="常规 11 4 3 3 2" xfId="892"/>
    <cellStyle name="常规 11 4 3 4" xfId="893"/>
    <cellStyle name="千位分隔[0] 2 4" xfId="894"/>
    <cellStyle name="常规 11 4 4 2" xfId="895"/>
    <cellStyle name="千位分隔[0] 2 4 2" xfId="896"/>
    <cellStyle name="常规 11 4 4 2 2" xfId="897"/>
    <cellStyle name="常规 11 4 4 2 2 2" xfId="898"/>
    <cellStyle name="常规 11 4 4 2 3" xfId="899"/>
    <cellStyle name="千位分隔[0] 2 5" xfId="900"/>
    <cellStyle name="常规 11 4 4 3" xfId="901"/>
    <cellStyle name="常规 11 4 4 3 2" xfId="902"/>
    <cellStyle name="常规 11 5 2 2" xfId="903"/>
    <cellStyle name="常规 11 5 2 2 2" xfId="904"/>
    <cellStyle name="常规 11 5 3" xfId="905"/>
    <cellStyle name="常规 11 5 3 2" xfId="906"/>
    <cellStyle name="常规 11 5 4" xfId="907"/>
    <cellStyle name="常规 12 4 2 2" xfId="908"/>
    <cellStyle name="好 2" xfId="909"/>
    <cellStyle name="常规 11 7 2 2 2" xfId="910"/>
    <cellStyle name="常规 12 9 3" xfId="911"/>
    <cellStyle name="常规 11 7 2 3" xfId="912"/>
    <cellStyle name="常规 11 7 4" xfId="913"/>
    <cellStyle name="常规 12 4 4 2" xfId="914"/>
    <cellStyle name="常规 11 8 2 2 2" xfId="915"/>
    <cellStyle name="常规 11 8 2 3" xfId="916"/>
    <cellStyle name="常规 11 8 3 2" xfId="917"/>
    <cellStyle name="常规 11 8 4" xfId="918"/>
    <cellStyle name="常规 12 4 5 2" xfId="919"/>
    <cellStyle name="常规 17 2 2 2" xfId="920"/>
    <cellStyle name="常规 22 2 2 2" xfId="921"/>
    <cellStyle name="常规 11 9 2 2" xfId="922"/>
    <cellStyle name="常规 11 9 2 2 2" xfId="923"/>
    <cellStyle name="常规 11 9 2 3" xfId="924"/>
    <cellStyle name="常规 33 2" xfId="925"/>
    <cellStyle name="常规 28 2" xfId="926"/>
    <cellStyle name="常规 11 9 3" xfId="927"/>
    <cellStyle name="输入 4" xfId="928"/>
    <cellStyle name="常规 11 9 3 2" xfId="929"/>
    <cellStyle name="常规 8 2 5 2" xfId="930"/>
    <cellStyle name="常规 11_长沙" xfId="931"/>
    <cellStyle name="常规 12" xfId="932"/>
    <cellStyle name="常规 12 10" xfId="933"/>
    <cellStyle name="常规 12 10 2" xfId="934"/>
    <cellStyle name="常规 12 2 4 2 3" xfId="935"/>
    <cellStyle name="常规 12 10 2 2" xfId="936"/>
    <cellStyle name="注释 3 2" xfId="937"/>
    <cellStyle name="常规 12 10 3" xfId="938"/>
    <cellStyle name="检查单元格 2 2" xfId="939"/>
    <cellStyle name="常规 12 11" xfId="940"/>
    <cellStyle name="常规 13 5 2 2" xfId="941"/>
    <cellStyle name="常规 12 11 2" xfId="942"/>
    <cellStyle name="常规 13 5 2 2 2" xfId="943"/>
    <cellStyle name="常规 16" xfId="944"/>
    <cellStyle name="常规 21" xfId="945"/>
    <cellStyle name="常规 13 4 2 2 2" xfId="946"/>
    <cellStyle name="常规 12 12" xfId="947"/>
    <cellStyle name="常规 13 5 2 3" xfId="948"/>
    <cellStyle name="常规 12 2" xfId="949"/>
    <cellStyle name="常规 12 2 2 2 2 2" xfId="950"/>
    <cellStyle name="常规 12 2 2 2 3" xfId="951"/>
    <cellStyle name="常规 12 2 3 2 2 2" xfId="952"/>
    <cellStyle name="常规 12 2 3 2 3" xfId="953"/>
    <cellStyle name="常规 12 2 4 2 2 2" xfId="954"/>
    <cellStyle name="常规 12 2 7" xfId="955"/>
    <cellStyle name="好_附件2 益阳市市级国有资本经营预算表(4) 2" xfId="956"/>
    <cellStyle name="常规 7 2 2 2 3" xfId="957"/>
    <cellStyle name="常规 2 14 3 2" xfId="958"/>
    <cellStyle name="常规 12 3" xfId="959"/>
    <cellStyle name="常规 12 3 2" xfId="960"/>
    <cellStyle name="常规 44 2" xfId="961"/>
    <cellStyle name="常规 39 2" xfId="962"/>
    <cellStyle name="常规 12 3 2 2 2 2" xfId="963"/>
    <cellStyle name="常规 50" xfId="964"/>
    <cellStyle name="常规 45" xfId="965"/>
    <cellStyle name="常规 12 3 2 2 3" xfId="966"/>
    <cellStyle name="常规 12 3 2 3" xfId="967"/>
    <cellStyle name="常规 15 3 2" xfId="968"/>
    <cellStyle name="常规 20 3 2" xfId="969"/>
    <cellStyle name="常规 8 4 2 3" xfId="970"/>
    <cellStyle name="常规 12 3 2 3 2" xfId="971"/>
    <cellStyle name="常规 12 3 2 4" xfId="972"/>
    <cellStyle name="常规 2 2 2 2" xfId="973"/>
    <cellStyle name="常规 12 3 3" xfId="974"/>
    <cellStyle name="常规 12 3 3 2 2" xfId="975"/>
    <cellStyle name="常规 3 13 2" xfId="976"/>
    <cellStyle name="常规 12 3 3 2 2 2" xfId="977"/>
    <cellStyle name="常规 12 3 3 2 3" xfId="978"/>
    <cellStyle name="常规 8 5 2 3" xfId="979"/>
    <cellStyle name="常规 12 3 3 3 2" xfId="980"/>
    <cellStyle name="常规 2" xfId="981"/>
    <cellStyle name="常规 12 3 3 4" xfId="982"/>
    <cellStyle name="常规 2 2 3 2" xfId="983"/>
    <cellStyle name="常规 8 8 2 2 2" xfId="984"/>
    <cellStyle name="常规 12 3 4" xfId="985"/>
    <cellStyle name="常规 12 3 4 2 2" xfId="986"/>
    <cellStyle name="常规 12 3 4 2 2 2" xfId="987"/>
    <cellStyle name="常规 12 3 4 3" xfId="988"/>
    <cellStyle name="常规 8 6 2 3" xfId="989"/>
    <cellStyle name="常规 12 3 4 3 2" xfId="990"/>
    <cellStyle name="常规 12 3 4 4" xfId="991"/>
    <cellStyle name="常规 2 2 4 2" xfId="992"/>
    <cellStyle name="解释性文本 3" xfId="993"/>
    <cellStyle name="常规 12 3 5 3" xfId="994"/>
    <cellStyle name="常规 12 3 6" xfId="995"/>
    <cellStyle name="常规 12 3 7" xfId="996"/>
    <cellStyle name="常规 12 4 2" xfId="997"/>
    <cellStyle name="常规 12 4 2 2 2" xfId="998"/>
    <cellStyle name="常规 12 4 2 2 2 2" xfId="999"/>
    <cellStyle name="常规 12 4 2 2 3" xfId="1000"/>
    <cellStyle name="常规 12 4 3" xfId="1001"/>
    <cellStyle name="常规 12 4 3 2 2" xfId="1002"/>
    <cellStyle name="常规 12 4 3 2 3" xfId="1003"/>
    <cellStyle name="常规 12 4 4" xfId="1004"/>
    <cellStyle name="常规 12 4 4 2 2" xfId="1005"/>
    <cellStyle name="常规 12 4 4 2 3" xfId="1006"/>
    <cellStyle name="常规 12 4 4 4" xfId="1007"/>
    <cellStyle name="常规 16 5 3" xfId="1008"/>
    <cellStyle name="常规 6 4 2 2 2" xfId="1009"/>
    <cellStyle name="常规 4 4 2 2 2 2" xfId="1010"/>
    <cellStyle name="常规 12 4 5" xfId="1011"/>
    <cellStyle name="样式 1_9益阳" xfId="1012"/>
    <cellStyle name="常规 17 2 2" xfId="1013"/>
    <cellStyle name="常规 22 2 2" xfId="1014"/>
    <cellStyle name="常规 12 4 5 2 2" xfId="1015"/>
    <cellStyle name="常规 12 4 6" xfId="1016"/>
    <cellStyle name="常规 17 2 3" xfId="1017"/>
    <cellStyle name="常规 22 2 3" xfId="1018"/>
    <cellStyle name="常规 12 4 7" xfId="1019"/>
    <cellStyle name="常规 3 12 2 2" xfId="1020"/>
    <cellStyle name="常规 12 5" xfId="1021"/>
    <cellStyle name="常规 12 5 2" xfId="1022"/>
    <cellStyle name="常规 12 5 4" xfId="1023"/>
    <cellStyle name="常规 12 5 2 2" xfId="1024"/>
    <cellStyle name="常规 12 7 4" xfId="1025"/>
    <cellStyle name="常规 12 5 2 2 2" xfId="1026"/>
    <cellStyle name="常规 22 3 2" xfId="1027"/>
    <cellStyle name="常规 17 3 2" xfId="1028"/>
    <cellStyle name="常规 13 3 2 2 2" xfId="1029"/>
    <cellStyle name="常规 12 5 2 3" xfId="1030"/>
    <cellStyle name="常规 12 5 3" xfId="1031"/>
    <cellStyle name="常规 12 6" xfId="1032"/>
    <cellStyle name="常规 12 6 2" xfId="1033"/>
    <cellStyle name="常规 13 5 4" xfId="1034"/>
    <cellStyle name="常规 12 6 2 2" xfId="1035"/>
    <cellStyle name="检查单元格 4" xfId="1036"/>
    <cellStyle name="常规 12 6 2 2 2" xfId="1037"/>
    <cellStyle name="常规 23 3 2" xfId="1038"/>
    <cellStyle name="常规 18 3 2" xfId="1039"/>
    <cellStyle name="常规 12 6 2 3" xfId="1040"/>
    <cellStyle name="常规 12 7" xfId="1041"/>
    <cellStyle name="常规 12 7 2" xfId="1042"/>
    <cellStyle name="常规 12 7 2 2" xfId="1043"/>
    <cellStyle name="常规 12 7 2 2 2" xfId="1044"/>
    <cellStyle name="常规 12 7 2 3" xfId="1045"/>
    <cellStyle name="常规 12 7 3 2" xfId="1046"/>
    <cellStyle name="常规 12 8 2 2 2" xfId="1047"/>
    <cellStyle name="常规 12 8 2 3" xfId="1048"/>
    <cellStyle name="常规 22 3 2 2" xfId="1049"/>
    <cellStyle name="常规 12 8 4" xfId="1050"/>
    <cellStyle name="好_2015年市本级全口径预算草案 - 副本 3" xfId="1051"/>
    <cellStyle name="常规 16 5 4" xfId="1052"/>
    <cellStyle name="常规 12 9 2 2" xfId="1053"/>
    <cellStyle name="常规 16 6 4" xfId="1054"/>
    <cellStyle name="常规 12 9 3 2" xfId="1055"/>
    <cellStyle name="常规 2 4 2 2 2" xfId="1056"/>
    <cellStyle name="常规 12 9 4" xfId="1057"/>
    <cellStyle name="常规 12_长沙" xfId="1058"/>
    <cellStyle name="常规 2 15 2 2" xfId="1059"/>
    <cellStyle name="常规 13" xfId="1060"/>
    <cellStyle name="常规 13 2" xfId="1061"/>
    <cellStyle name="常规 13 2 2" xfId="1062"/>
    <cellStyle name="常规 13 2 2 2" xfId="1063"/>
    <cellStyle name="常规 13 2 2 3" xfId="1064"/>
    <cellStyle name="常规 13 2 3" xfId="1065"/>
    <cellStyle name="常规 13 2 3 2" xfId="1066"/>
    <cellStyle name="常规 13 2 4" xfId="1067"/>
    <cellStyle name="常规 13 3" xfId="1068"/>
    <cellStyle name="常规 13 3 2" xfId="1069"/>
    <cellStyle name="常规 22 3" xfId="1070"/>
    <cellStyle name="常规 17 3" xfId="1071"/>
    <cellStyle name="常规 13 3 2 2" xfId="1072"/>
    <cellStyle name="常规 22 4" xfId="1073"/>
    <cellStyle name="常规 17 4" xfId="1074"/>
    <cellStyle name="常规 13 3 2 3" xfId="1075"/>
    <cellStyle name="常规 13 3 3" xfId="1076"/>
    <cellStyle name="常规 13 3 4" xfId="1077"/>
    <cellStyle name="常规 13 4" xfId="1078"/>
    <cellStyle name="常规 13 4 2" xfId="1079"/>
    <cellStyle name="常规 13 4 2 2" xfId="1080"/>
    <cellStyle name="常规 13 4 2 3" xfId="1081"/>
    <cellStyle name="常规 13 4 3" xfId="1082"/>
    <cellStyle name="常规 13 4 4" xfId="1083"/>
    <cellStyle name="常规 13 5 2" xfId="1084"/>
    <cellStyle name="检查单元格 2" xfId="1085"/>
    <cellStyle name="常规 13 5 3" xfId="1086"/>
    <cellStyle name="检查单元格 3" xfId="1087"/>
    <cellStyle name="常规 13 7 2" xfId="1088"/>
    <cellStyle name="常规 13 7 2 2" xfId="1089"/>
    <cellStyle name="常规 14" xfId="1090"/>
    <cellStyle name="常规 7 6 2 2" xfId="1091"/>
    <cellStyle name="常规 14 2" xfId="1092"/>
    <cellStyle name="常规 7 6 2 2 2" xfId="1093"/>
    <cellStyle name="常规 14 3" xfId="1094"/>
    <cellStyle name="常规 14 4" xfId="1095"/>
    <cellStyle name="常规 20 4" xfId="1096"/>
    <cellStyle name="常规 15 4" xfId="1097"/>
    <cellStyle name="常规 21 2" xfId="1098"/>
    <cellStyle name="常规 16 2" xfId="1099"/>
    <cellStyle name="常规 16 3 2 2 2" xfId="1100"/>
    <cellStyle name="常规 8 7 3 2" xfId="1101"/>
    <cellStyle name="常规 16 3 2 3" xfId="1102"/>
    <cellStyle name="常规 8 7 4" xfId="1103"/>
    <cellStyle name="常规 2 3 2 2 2" xfId="1104"/>
    <cellStyle name="常规 16 3 3 2" xfId="1105"/>
    <cellStyle name="常规 8 8 3" xfId="1106"/>
    <cellStyle name="常规 2 3 2 3" xfId="1107"/>
    <cellStyle name="常规 16 3 4" xfId="1108"/>
    <cellStyle name="常规 16 4 2 3" xfId="1109"/>
    <cellStyle name="常规 16 4 3 2" xfId="1110"/>
    <cellStyle name="常规 16 4 4" xfId="1111"/>
    <cellStyle name="常规 16 5 2 3" xfId="1112"/>
    <cellStyle name="常规 2 10 2 2 2" xfId="1113"/>
    <cellStyle name="常规 16 6 2 2" xfId="1114"/>
    <cellStyle name="常规 16 6 2 2 2" xfId="1115"/>
    <cellStyle name="常规 2 10 2 3" xfId="1116"/>
    <cellStyle name="常规 16 6 3" xfId="1117"/>
    <cellStyle name="常规 16 6 3 2" xfId="1118"/>
    <cellStyle name="常规 2 10 3 2" xfId="1119"/>
    <cellStyle name="常规 16 7 2" xfId="1120"/>
    <cellStyle name="常规 16 7 2 2" xfId="1121"/>
    <cellStyle name="常规 16 9" xfId="1122"/>
    <cellStyle name="常规 22" xfId="1123"/>
    <cellStyle name="常规 17" xfId="1124"/>
    <cellStyle name="注释 4 2" xfId="1125"/>
    <cellStyle name="常规 22 2" xfId="1126"/>
    <cellStyle name="常规 17 2" xfId="1127"/>
    <cellStyle name="常规 23 2 2 2" xfId="1128"/>
    <cellStyle name="常规 18 2 2 2" xfId="1129"/>
    <cellStyle name="常规 23 2 3" xfId="1130"/>
    <cellStyle name="常规 18 2 3" xfId="1131"/>
    <cellStyle name="常规 23 4" xfId="1132"/>
    <cellStyle name="常规 18 4" xfId="1133"/>
    <cellStyle name="常规 19 2 2" xfId="1134"/>
    <cellStyle name="常规 19 3" xfId="1135"/>
    <cellStyle name="常规 2 10" xfId="1136"/>
    <cellStyle name="强调文字颜色 3 3" xfId="1137"/>
    <cellStyle name="常规 2 11" xfId="1138"/>
    <cellStyle name="强调文字颜色 3 4" xfId="1139"/>
    <cellStyle name="常规 3 2 2 3" xfId="1140"/>
    <cellStyle name="常规 2 11 2" xfId="1141"/>
    <cellStyle name="常规 3 2 2 3 2" xfId="1142"/>
    <cellStyle name="常规 2 11 2 2" xfId="1143"/>
    <cellStyle name="常规 2 11 2 2 2" xfId="1144"/>
    <cellStyle name="汇总 4" xfId="1145"/>
    <cellStyle name="常规 2 11 2 3" xfId="1146"/>
    <cellStyle name="常规 7 2 2 2" xfId="1147"/>
    <cellStyle name="常规 3 2 2 4" xfId="1148"/>
    <cellStyle name="常规 2 11 3" xfId="1149"/>
    <cellStyle name="常规 2 11 3 2" xfId="1150"/>
    <cellStyle name="好 4" xfId="1151"/>
    <cellStyle name="常规 2 11 4" xfId="1152"/>
    <cellStyle name="常规 2 14 2 2 2" xfId="1153"/>
    <cellStyle name="常规 2 12" xfId="1154"/>
    <cellStyle name="常规 2 12 2" xfId="1155"/>
    <cellStyle name="常规 3 2 3 3" xfId="1156"/>
    <cellStyle name="常规 2 16" xfId="1157"/>
    <cellStyle name="常规 2 12 2 2" xfId="1158"/>
    <cellStyle name="常规 3 2 3 3 2" xfId="1159"/>
    <cellStyle name="常规 2 16 2" xfId="1160"/>
    <cellStyle name="常规 2 12 2 2 2" xfId="1161"/>
    <cellStyle name="常规 6_9益阳" xfId="1162"/>
    <cellStyle name="常规 2 12 3" xfId="1163"/>
    <cellStyle name="常规 3 2 3 4" xfId="1164"/>
    <cellStyle name="常规 2 12 4" xfId="1165"/>
    <cellStyle name="常规 2 13 2" xfId="1166"/>
    <cellStyle name="常规 3 2 4 3" xfId="1167"/>
    <cellStyle name="常规 2 13 2 2" xfId="1168"/>
    <cellStyle name="常规 3 2 4 3 2" xfId="1169"/>
    <cellStyle name="常规 2 13 2 2 2" xfId="1170"/>
    <cellStyle name="常规 2 13 2 3" xfId="1171"/>
    <cellStyle name="常规 4 2 3 2 2 2" xfId="1172"/>
    <cellStyle name="常规 4 5 2 2 2" xfId="1173"/>
    <cellStyle name="常规 7 4 2 2" xfId="1174"/>
    <cellStyle name="常规 2 13 3" xfId="1175"/>
    <cellStyle name="常规 3 2 4 4" xfId="1176"/>
    <cellStyle name="常规 2 13 4" xfId="1177"/>
    <cellStyle name="常规 2 14 2 2" xfId="1178"/>
    <cellStyle name="常规 2 14 2 3" xfId="1179"/>
    <cellStyle name="常规 7 5 2 2" xfId="1180"/>
    <cellStyle name="常规 2 14 3" xfId="1181"/>
    <cellStyle name="好_附件2 益阳市市级国有资本经营预算表(4)" xfId="1182"/>
    <cellStyle name="常规 2 14 4" xfId="1183"/>
    <cellStyle name="常规 2 15 2" xfId="1184"/>
    <cellStyle name="常规 3 2 6 3" xfId="1185"/>
    <cellStyle name="好_大通湖 3" xfId="1186"/>
    <cellStyle name="常规 2 15 3" xfId="1187"/>
    <cellStyle name="常规 3 3 5 2 2" xfId="1188"/>
    <cellStyle name="常规 2 16 2 2" xfId="1189"/>
    <cellStyle name="常规 2 17 2" xfId="1190"/>
    <cellStyle name="常规 7 3 2 2 2" xfId="1191"/>
    <cellStyle name="千位分隔 2 2 2" xfId="1192"/>
    <cellStyle name="常规 2 17 2 2" xfId="1193"/>
    <cellStyle name="常规 7 3 2 2 2 2" xfId="1194"/>
    <cellStyle name="千位分隔 2 2 2 2" xfId="1195"/>
    <cellStyle name="常规 2 17 3" xfId="1196"/>
    <cellStyle name="常规 7 3 2 2 3" xfId="1197"/>
    <cellStyle name="千位分隔 2 2 3" xfId="1198"/>
    <cellStyle name="常规 2 18 2" xfId="1199"/>
    <cellStyle name="常规 7 3 2 3 2" xfId="1200"/>
    <cellStyle name="千位分隔 2 3 2" xfId="1201"/>
    <cellStyle name="常规 2 19" xfId="1202"/>
    <cellStyle name="常规 7 3 2 4" xfId="1203"/>
    <cellStyle name="千位分隔 2 4" xfId="1204"/>
    <cellStyle name="常规 2 2" xfId="1205"/>
    <cellStyle name="常规 2 2 2" xfId="1206"/>
    <cellStyle name="常规 3 2 2_12娄底" xfId="1207"/>
    <cellStyle name="常规 2 2 2 2 2" xfId="1208"/>
    <cellStyle name="常规 8 4 3 3" xfId="1209"/>
    <cellStyle name="常规 2 2 2 3" xfId="1210"/>
    <cellStyle name="常规 2 2 3" xfId="1211"/>
    <cellStyle name="常规 2 2 3 2 2" xfId="1212"/>
    <cellStyle name="常规 2 2 3 3" xfId="1213"/>
    <cellStyle name="常规 2 2 4" xfId="1214"/>
    <cellStyle name="常规 2 2 5" xfId="1215"/>
    <cellStyle name="常规 2 9 2" xfId="1216"/>
    <cellStyle name="输入 3 2" xfId="1217"/>
    <cellStyle name="常规 2 3" xfId="1218"/>
    <cellStyle name="常规 2 9 2 2" xfId="1219"/>
    <cellStyle name="常规 2 3 2" xfId="1220"/>
    <cellStyle name="常规 2 9 2 3" xfId="1221"/>
    <cellStyle name="常规 2 3 3" xfId="1222"/>
    <cellStyle name="常规 2 3 4" xfId="1223"/>
    <cellStyle name="常规 2 3_12娄底" xfId="1224"/>
    <cellStyle name="常规 2 9 3" xfId="1225"/>
    <cellStyle name="常规 2 4" xfId="1226"/>
    <cellStyle name="常规 2 9 3 2" xfId="1227"/>
    <cellStyle name="常规 2 4 2" xfId="1228"/>
    <cellStyle name="常规 22 3 3" xfId="1229"/>
    <cellStyle name="常规 2 4 2 2" xfId="1230"/>
    <cellStyle name="常规 2 4 2 3" xfId="1231"/>
    <cellStyle name="常规 2 4 3" xfId="1232"/>
    <cellStyle name="常规 2 4 3 2" xfId="1233"/>
    <cellStyle name="常规 2 4 4" xfId="1234"/>
    <cellStyle name="常规 23 3 3" xfId="1235"/>
    <cellStyle name="千位分隔[0] 3 2 2 2" xfId="1236"/>
    <cellStyle name="常规 2 5 2 2" xfId="1237"/>
    <cellStyle name="常规 2 5 2 2 2" xfId="1238"/>
    <cellStyle name="常规 2 5 3 2" xfId="1239"/>
    <cellStyle name="常规 2 6 2" xfId="1240"/>
    <cellStyle name="常规 7 7 2 2" xfId="1241"/>
    <cellStyle name="常规 2 6 2 2" xfId="1242"/>
    <cellStyle name="常规 7 7 2 2 2" xfId="1243"/>
    <cellStyle name="常规 2 6 2 2 2" xfId="1244"/>
    <cellStyle name="常规 3 2" xfId="1245"/>
    <cellStyle name="常规 2 6 2 3" xfId="1246"/>
    <cellStyle name="常规 2 6 3 2" xfId="1247"/>
    <cellStyle name="常规 2 6 4" xfId="1248"/>
    <cellStyle name="常规 2 7 2 2" xfId="1249"/>
    <cellStyle name="常规 2 7 2 3" xfId="1250"/>
    <cellStyle name="常规 2 7 3" xfId="1251"/>
    <cellStyle name="常规 2 7 4" xfId="1252"/>
    <cellStyle name="常规 2 8 2" xfId="1253"/>
    <cellStyle name="输入 2 2" xfId="1254"/>
    <cellStyle name="常规 2 8 3" xfId="1255"/>
    <cellStyle name="常规 2 8 4" xfId="1256"/>
    <cellStyle name="常规 3 4 3 2 2" xfId="1257"/>
    <cellStyle name="千位分隔[0] 2 2" xfId="1258"/>
    <cellStyle name="常规 2 9" xfId="1259"/>
    <cellStyle name="输入 3" xfId="1260"/>
    <cellStyle name="常规 2_10永州" xfId="1261"/>
    <cellStyle name="常规 22 4 2" xfId="1262"/>
    <cellStyle name="常规 3 2 2 2" xfId="1263"/>
    <cellStyle name="常规 22 5" xfId="1264"/>
    <cellStyle name="常规 23 3 2 2" xfId="1265"/>
    <cellStyle name="常规 23 4 2" xfId="1266"/>
    <cellStyle name="计算 3" xfId="1267"/>
    <cellStyle name="常规 3 2 3 2" xfId="1268"/>
    <cellStyle name="常规 23 5" xfId="1269"/>
    <cellStyle name="常规 25 2" xfId="1270"/>
    <cellStyle name="常规 30 2" xfId="1271"/>
    <cellStyle name="常规 26" xfId="1272"/>
    <cellStyle name="常规 31" xfId="1273"/>
    <cellStyle name="常规 27" xfId="1274"/>
    <cellStyle name="常规 32" xfId="1275"/>
    <cellStyle name="常规 27 2" xfId="1276"/>
    <cellStyle name="常规 32 2" xfId="1277"/>
    <cellStyle name="常规 28" xfId="1278"/>
    <cellStyle name="常规 33" xfId="1279"/>
    <cellStyle name="常规 29" xfId="1280"/>
    <cellStyle name="常规 34" xfId="1281"/>
    <cellStyle name="常规 8 4 3 2 2" xfId="1282"/>
    <cellStyle name="常规 29 2" xfId="1283"/>
    <cellStyle name="常规 34 2" xfId="1284"/>
    <cellStyle name="常规 8 4 3 2 2 2" xfId="1285"/>
    <cellStyle name="常规 3" xfId="1286"/>
    <cellStyle name="常规 3 10" xfId="1287"/>
    <cellStyle name="常规 3 10 2" xfId="1288"/>
    <cellStyle name="常规 3 10 3" xfId="1289"/>
    <cellStyle name="常规 3 12 3" xfId="1290"/>
    <cellStyle name="输出 2 2" xfId="1291"/>
    <cellStyle name="常规 3 2 2 2 2" xfId="1292"/>
    <cellStyle name="常规 3 2 2 2 2 2" xfId="1293"/>
    <cellStyle name="常规 3 2 2 2 3" xfId="1294"/>
    <cellStyle name="常规 3 2 3" xfId="1295"/>
    <cellStyle name="常规 3 2 3 2 2 2" xfId="1296"/>
    <cellStyle name="常规 5_9益阳" xfId="1297"/>
    <cellStyle name="常规 3 2 3 2 3" xfId="1298"/>
    <cellStyle name="常规 3 2 3_12娄底" xfId="1299"/>
    <cellStyle name="汇总 3 2" xfId="1300"/>
    <cellStyle name="常规 3 2 4" xfId="1301"/>
    <cellStyle name="常规 3 2 4 2" xfId="1302"/>
    <cellStyle name="常规 3 2 4 2 2" xfId="1303"/>
    <cellStyle name="常规 3 2 4 2 2 2" xfId="1304"/>
    <cellStyle name="常规 3 9 3" xfId="1305"/>
    <cellStyle name="常规 3 2 4 2 3" xfId="1306"/>
    <cellStyle name="常规 3 2 5 2 2" xfId="1307"/>
    <cellStyle name="常规 3 2 7 2" xfId="1308"/>
    <cellStyle name="常规 3 2 8" xfId="1309"/>
    <cellStyle name="常规 3 2 9" xfId="1310"/>
    <cellStyle name="常规 3 2_9益阳" xfId="1311"/>
    <cellStyle name="常规 3 3" xfId="1312"/>
    <cellStyle name="常规 3 3 2" xfId="1313"/>
    <cellStyle name="常规 3 3 2 2" xfId="1314"/>
    <cellStyle name="常规 3 3 2 2 2" xfId="1315"/>
    <cellStyle name="常规 3 3 2 2 2 2" xfId="1316"/>
    <cellStyle name="常规 3 3 2 2 3" xfId="1317"/>
    <cellStyle name="常规 3 3 2 3 2" xfId="1318"/>
    <cellStyle name="常规 3 3 3" xfId="1319"/>
    <cellStyle name="常规 3 3 3 2" xfId="1320"/>
    <cellStyle name="常规 3 3 3 2 2" xfId="1321"/>
    <cellStyle name="常规 3 3 3 2 2 2" xfId="1322"/>
    <cellStyle name="常规 3 3 3 2 3" xfId="1323"/>
    <cellStyle name="常规 3 3 3 3" xfId="1324"/>
    <cellStyle name="常规 3 3 3 3 2" xfId="1325"/>
    <cellStyle name="常规 3 3 3 4" xfId="1326"/>
    <cellStyle name="常规 3 3 4" xfId="1327"/>
    <cellStyle name="常规 3 3 4 2" xfId="1328"/>
    <cellStyle name="常规 3 3 4 2 2" xfId="1329"/>
    <cellStyle name="常规 37" xfId="1330"/>
    <cellStyle name="常规 42" xfId="1331"/>
    <cellStyle name="常规 3 3 4 2 2 2" xfId="1332"/>
    <cellStyle name="常规 37 2" xfId="1333"/>
    <cellStyle name="常规 42 2" xfId="1334"/>
    <cellStyle name="常规 3 3 4 2 3" xfId="1335"/>
    <cellStyle name="常规 38" xfId="1336"/>
    <cellStyle name="常规 43" xfId="1337"/>
    <cellStyle name="常规 3 3 4 3" xfId="1338"/>
    <cellStyle name="常规 3 3 4 3 2" xfId="1339"/>
    <cellStyle name="常规 3 3 4 4" xfId="1340"/>
    <cellStyle name="常规 3 4" xfId="1341"/>
    <cellStyle name="常规 3 4 2" xfId="1342"/>
    <cellStyle name="常规 3 4 2 2" xfId="1343"/>
    <cellStyle name="常规 3 4 2 2 2" xfId="1344"/>
    <cellStyle name="常规 3 4 2 2 2 2" xfId="1345"/>
    <cellStyle name="常规 3 4 2 2 3" xfId="1346"/>
    <cellStyle name="常规 3 4 2 3" xfId="1347"/>
    <cellStyle name="常规 3 4 2 3 2" xfId="1348"/>
    <cellStyle name="常规 3 4 2 4" xfId="1349"/>
    <cellStyle name="常规 3 4 3 2" xfId="1350"/>
    <cellStyle name="千位分隔[0] 2" xfId="1351"/>
    <cellStyle name="常规 3 4 3 2 2 2" xfId="1352"/>
    <cellStyle name="千位分隔[0] 2 2 2" xfId="1353"/>
    <cellStyle name="常规 3 4 3 2 3" xfId="1354"/>
    <cellStyle name="千位分隔[0] 2 3" xfId="1355"/>
    <cellStyle name="常规 3 4 3 3" xfId="1356"/>
    <cellStyle name="千位分隔[0] 3" xfId="1357"/>
    <cellStyle name="常规 3 4 3 4" xfId="1358"/>
    <cellStyle name="千位分隔[0] 4" xfId="1359"/>
    <cellStyle name="常规 3 4 4" xfId="1360"/>
    <cellStyle name="常规 3 4 4 2" xfId="1361"/>
    <cellStyle name="常规 3 4 4 2 2 2" xfId="1362"/>
    <cellStyle name="强调文字颜色 6 2" xfId="1363"/>
    <cellStyle name="常规 3 4 4 2 3" xfId="1364"/>
    <cellStyle name="常规 3 4 4 3" xfId="1365"/>
    <cellStyle name="常规 3 4 4 4" xfId="1366"/>
    <cellStyle name="常规 3 4 5 2 2" xfId="1367"/>
    <cellStyle name="常规 3 4 5 3" xfId="1368"/>
    <cellStyle name="常规 3 5 2" xfId="1369"/>
    <cellStyle name="常规 3 5 4" xfId="1370"/>
    <cellStyle name="常规 3 6" xfId="1371"/>
    <cellStyle name="常规 7 8 2" xfId="1372"/>
    <cellStyle name="常规 3 6 2" xfId="1373"/>
    <cellStyle name="常规 7 8 2 2" xfId="1374"/>
    <cellStyle name="常规 3 6 2 2" xfId="1375"/>
    <cellStyle name="常规 7 8 2 2 2" xfId="1376"/>
    <cellStyle name="常规 3 6 2 2 2" xfId="1377"/>
    <cellStyle name="常规 3 6 2 3" xfId="1378"/>
    <cellStyle name="常规 3 6 3 2" xfId="1379"/>
    <cellStyle name="常规 3 6 4" xfId="1380"/>
    <cellStyle name="常规 3 7 2" xfId="1381"/>
    <cellStyle name="常规 7 8 3 2" xfId="1382"/>
    <cellStyle name="常规 3 7 2 2" xfId="1383"/>
    <cellStyle name="常规 3 7 3" xfId="1384"/>
    <cellStyle name="常规 3 7 3 2" xfId="1385"/>
    <cellStyle name="常规 3 7 4" xfId="1386"/>
    <cellStyle name="常规 3 8" xfId="1387"/>
    <cellStyle name="常规 7 8 4" xfId="1388"/>
    <cellStyle name="常规 3 8 2 2 2" xfId="1389"/>
    <cellStyle name="强调文字颜色 4 2 2" xfId="1390"/>
    <cellStyle name="常规 3 8 2 3" xfId="1391"/>
    <cellStyle name="强调文字颜色 4 3" xfId="1392"/>
    <cellStyle name="常规 3 8 3 2" xfId="1393"/>
    <cellStyle name="强调文字颜色 5 2" xfId="1394"/>
    <cellStyle name="常规 3 9" xfId="1395"/>
    <cellStyle name="常规 3 9 2" xfId="1396"/>
    <cellStyle name="常规 3 9 2 2 2" xfId="1397"/>
    <cellStyle name="常规 5 2 3" xfId="1398"/>
    <cellStyle name="常规 3 9 3 2" xfId="1399"/>
    <cellStyle name="常规 3_安乡" xfId="1400"/>
    <cellStyle name="常规 35 2" xfId="1401"/>
    <cellStyle name="常规 40 2" xfId="1402"/>
    <cellStyle name="常规 36 2" xfId="1403"/>
    <cellStyle name="常规 41 2" xfId="1404"/>
    <cellStyle name="常规 38 2" xfId="1405"/>
    <cellStyle name="常规 43 2" xfId="1406"/>
    <cellStyle name="常规 4" xfId="1407"/>
    <cellStyle name="常规 4 10" xfId="1408"/>
    <cellStyle name="常规 4 2" xfId="1409"/>
    <cellStyle name="常规 4 2 2" xfId="1410"/>
    <cellStyle name="常规 4 4" xfId="1411"/>
    <cellStyle name="常规 4 2 2 2" xfId="1412"/>
    <cellStyle name="常规 4 4 2" xfId="1413"/>
    <cellStyle name="常规 6 4" xfId="1414"/>
    <cellStyle name="常规 4 2 2 2 2" xfId="1415"/>
    <cellStyle name="常规 4 4 2 2" xfId="1416"/>
    <cellStyle name="常规 6 4 2" xfId="1417"/>
    <cellStyle name="常规 4 2 2 2 2 2" xfId="1418"/>
    <cellStyle name="常规 4 4 2 2 2" xfId="1419"/>
    <cellStyle name="常规 6 4 2 2" xfId="1420"/>
    <cellStyle name="常规 4 2 2 2 3" xfId="1421"/>
    <cellStyle name="常规 4 4 2 3" xfId="1422"/>
    <cellStyle name="常规 6 4 3" xfId="1423"/>
    <cellStyle name="常规 4 2 2 3 2" xfId="1424"/>
    <cellStyle name="常规 4 4 3 2" xfId="1425"/>
    <cellStyle name="常规 6 5 2" xfId="1426"/>
    <cellStyle name="警告文本 2" xfId="1427"/>
    <cellStyle name="常规 4 2 3" xfId="1428"/>
    <cellStyle name="常规 4 5" xfId="1429"/>
    <cellStyle name="常规 4 2 3 2" xfId="1430"/>
    <cellStyle name="常规 4 5 2" xfId="1431"/>
    <cellStyle name="常规 7 4" xfId="1432"/>
    <cellStyle name="常规 4 2 3 2 2" xfId="1433"/>
    <cellStyle name="常规 4 5 2 2" xfId="1434"/>
    <cellStyle name="常规 7 4 2" xfId="1435"/>
    <cellStyle name="常规 4 2 3 3" xfId="1436"/>
    <cellStyle name="常规 4 5 3" xfId="1437"/>
    <cellStyle name="常规 7 5" xfId="1438"/>
    <cellStyle name="常规 4 2 3 3 2" xfId="1439"/>
    <cellStyle name="常规 4 5 3 2" xfId="1440"/>
    <cellStyle name="常规 7 5 2" xfId="1441"/>
    <cellStyle name="常规 4 2 3 4" xfId="1442"/>
    <cellStyle name="常规 4 5 4" xfId="1443"/>
    <cellStyle name="常规 7 6" xfId="1444"/>
    <cellStyle name="常规 4 2 4" xfId="1445"/>
    <cellStyle name="常规 4 6" xfId="1446"/>
    <cellStyle name="常规 7 9 2" xfId="1447"/>
    <cellStyle name="常规 4 2 4 2" xfId="1448"/>
    <cellStyle name="常规 4 6 2" xfId="1449"/>
    <cellStyle name="常规 7 9 2 2" xfId="1450"/>
    <cellStyle name="常规 8 4" xfId="1451"/>
    <cellStyle name="常规 4 2 4 2 2" xfId="1452"/>
    <cellStyle name="常规 4 6 2 2" xfId="1453"/>
    <cellStyle name="常规 7 9 2 2 2" xfId="1454"/>
    <cellStyle name="常规 8 4 2" xfId="1455"/>
    <cellStyle name="常规 4 2 4 2 2 2" xfId="1456"/>
    <cellStyle name="常规 4 6 2 2 2" xfId="1457"/>
    <cellStyle name="常规 8 4 2 2" xfId="1458"/>
    <cellStyle name="常规 4 2 4 2 3" xfId="1459"/>
    <cellStyle name="常规 4 6 2 3" xfId="1460"/>
    <cellStyle name="常规 8 4 3" xfId="1461"/>
    <cellStyle name="常规 4 2 4 3" xfId="1462"/>
    <cellStyle name="常规 4 6 3" xfId="1463"/>
    <cellStyle name="常规 7 9 2 3" xfId="1464"/>
    <cellStyle name="常规 8 5" xfId="1465"/>
    <cellStyle name="常规 4 2 4 3 2" xfId="1466"/>
    <cellStyle name="常规 4 6 3 2" xfId="1467"/>
    <cellStyle name="常规 8 5 2" xfId="1468"/>
    <cellStyle name="常规 4 2 4 4" xfId="1469"/>
    <cellStyle name="常规 4 6 4" xfId="1470"/>
    <cellStyle name="常规 8 6" xfId="1471"/>
    <cellStyle name="常规 4 2 5" xfId="1472"/>
    <cellStyle name="常规 4 7" xfId="1473"/>
    <cellStyle name="常规 7 9 3" xfId="1474"/>
    <cellStyle name="常规 4 2 5 2" xfId="1475"/>
    <cellStyle name="常规 4 7 2" xfId="1476"/>
    <cellStyle name="常规 7 9 3 2" xfId="1477"/>
    <cellStyle name="常规 9 4" xfId="1478"/>
    <cellStyle name="常规 4 2 5 2 2" xfId="1479"/>
    <cellStyle name="常规 4 7 2 2" xfId="1480"/>
    <cellStyle name="常规 4 2 5 3" xfId="1481"/>
    <cellStyle name="常规 4 7 3" xfId="1482"/>
    <cellStyle name="常规 4 2 6" xfId="1483"/>
    <cellStyle name="常规 4 8" xfId="1484"/>
    <cellStyle name="常规 7 3 4 2 2 2" xfId="1485"/>
    <cellStyle name="常规 7 9 4" xfId="1486"/>
    <cellStyle name="千位分隔 4 2 2 2" xfId="1487"/>
    <cellStyle name="常规 4 2 6 2" xfId="1488"/>
    <cellStyle name="常规 4 8 2" xfId="1489"/>
    <cellStyle name="常规 4 2 7" xfId="1490"/>
    <cellStyle name="常规 4 9" xfId="1491"/>
    <cellStyle name="常规 4 2_9益阳" xfId="1492"/>
    <cellStyle name="常规 4 3" xfId="1493"/>
    <cellStyle name="常规 4 3 2" xfId="1494"/>
    <cellStyle name="常规 5 4" xfId="1495"/>
    <cellStyle name="常规 4 3 2 2" xfId="1496"/>
    <cellStyle name="常规 4 3 2 2 2" xfId="1497"/>
    <cellStyle name="常规 4 3 2 2 2 2" xfId="1498"/>
    <cellStyle name="常规 4 3 2 2 3" xfId="1499"/>
    <cellStyle name="常规 4 3 2 3" xfId="1500"/>
    <cellStyle name="常规 4 3 2 4" xfId="1501"/>
    <cellStyle name="常规 4 3 3" xfId="1502"/>
    <cellStyle name="常规 7 10 2" xfId="1503"/>
    <cellStyle name="常规 4 3 3 2" xfId="1504"/>
    <cellStyle name="常规 7 10 2 2" xfId="1505"/>
    <cellStyle name="常规 4 3 3 2 2" xfId="1506"/>
    <cellStyle name="常规 4 3 3 2 2 2" xfId="1507"/>
    <cellStyle name="常规 8 5 3" xfId="1508"/>
    <cellStyle name="常规 4 3 3 2 3" xfId="1509"/>
    <cellStyle name="常规 4 3 3 3" xfId="1510"/>
    <cellStyle name="常规 4 3 3 3 2" xfId="1511"/>
    <cellStyle name="常规 8 12" xfId="1512"/>
    <cellStyle name="常规 4 3 3 4" xfId="1513"/>
    <cellStyle name="常规 4 3 4" xfId="1514"/>
    <cellStyle name="常规 7 10 3" xfId="1515"/>
    <cellStyle name="常规 4 3 4 2" xfId="1516"/>
    <cellStyle name="常规 4 3 4 2 2" xfId="1517"/>
    <cellStyle name="常规 4 3 4 2 2 2" xfId="1518"/>
    <cellStyle name="常规 4 3 4 2 3" xfId="1519"/>
    <cellStyle name="常规 4 3 4 3" xfId="1520"/>
    <cellStyle name="常规 4 3 4 4" xfId="1521"/>
    <cellStyle name="常规 4 3 5" xfId="1522"/>
    <cellStyle name="常规 7 4 5 2 2" xfId="1523"/>
    <cellStyle name="常规 4 3 5 2" xfId="1524"/>
    <cellStyle name="常规 4 3 5 2 2" xfId="1525"/>
    <cellStyle name="常规 4 3 5 3" xfId="1526"/>
    <cellStyle name="常规 4 3 6" xfId="1527"/>
    <cellStyle name="常规 4 3 6 2" xfId="1528"/>
    <cellStyle name="常规 4 3 7" xfId="1529"/>
    <cellStyle name="常规 4 3_12娄底" xfId="1530"/>
    <cellStyle name="常规 4 4 2 2 3" xfId="1531"/>
    <cellStyle name="常规 6 4 2 3" xfId="1532"/>
    <cellStyle name="常规 4 4 2 3 2" xfId="1533"/>
    <cellStyle name="常规 6 4 3 2" xfId="1534"/>
    <cellStyle name="常规 4 4 2 4" xfId="1535"/>
    <cellStyle name="常规 6 4 4" xfId="1536"/>
    <cellStyle name="常规 4 4 3 2 2" xfId="1537"/>
    <cellStyle name="常规 6 5 2 2" xfId="1538"/>
    <cellStyle name="警告文本 2 2" xfId="1539"/>
    <cellStyle name="常规 4 4 3 2 2 2" xfId="1540"/>
    <cellStyle name="常规 4 4 3 2 3" xfId="1541"/>
    <cellStyle name="常规 4 4 3 3" xfId="1542"/>
    <cellStyle name="常规 6 5 3" xfId="1543"/>
    <cellStyle name="警告文本 3" xfId="1544"/>
    <cellStyle name="常规 4 4 3 3 2" xfId="1545"/>
    <cellStyle name="警告文本 3 2" xfId="1546"/>
    <cellStyle name="常规 4 4 3 4" xfId="1547"/>
    <cellStyle name="警告文本 4" xfId="1548"/>
    <cellStyle name="常规 4 4 4" xfId="1549"/>
    <cellStyle name="常规 6 6" xfId="1550"/>
    <cellStyle name="常规 4 4 4 2" xfId="1551"/>
    <cellStyle name="常规 6 6 2" xfId="1552"/>
    <cellStyle name="常规 4 4 4 2 2" xfId="1553"/>
    <cellStyle name="常规 4 4 4 2 2 2" xfId="1554"/>
    <cellStyle name="千位分隔[0] 2 2 4" xfId="1555"/>
    <cellStyle name="常规 4 4 4 2 3" xfId="1556"/>
    <cellStyle name="常规 4 4 4 3" xfId="1557"/>
    <cellStyle name="常规 4 4 4 3 2" xfId="1558"/>
    <cellStyle name="常规 4 4 5" xfId="1559"/>
    <cellStyle name="常规 6 7" xfId="1560"/>
    <cellStyle name="常规 4 4 5 2 2" xfId="1561"/>
    <cellStyle name="常规 4 4 6" xfId="1562"/>
    <cellStyle name="常规 4 4 6 2" xfId="1563"/>
    <cellStyle name="常规 4 4 7" xfId="1564"/>
    <cellStyle name="常规 4 4_12娄底" xfId="1565"/>
    <cellStyle name="常规 7 2 2 2 2" xfId="1566"/>
    <cellStyle name="常规 4 8 3" xfId="1567"/>
    <cellStyle name="常规 4 9 2" xfId="1568"/>
    <cellStyle name="常规 4_9益阳" xfId="1569"/>
    <cellStyle name="计算 3 2" xfId="1570"/>
    <cellStyle name="常规 45 2" xfId="1571"/>
    <cellStyle name="常规 50 2" xfId="1572"/>
    <cellStyle name="千位分隔[0] 2 2 2 3" xfId="1573"/>
    <cellStyle name="常规 46" xfId="1574"/>
    <cellStyle name="常规 51" xfId="1575"/>
    <cellStyle name="常规 46 2" xfId="1576"/>
    <cellStyle name="常规 51 2" xfId="1577"/>
    <cellStyle name="常规 47" xfId="1578"/>
    <cellStyle name="常规 52" xfId="1579"/>
    <cellStyle name="常规 47 2" xfId="1580"/>
    <cellStyle name="常规 52 2" xfId="1581"/>
    <cellStyle name="常规 48" xfId="1582"/>
    <cellStyle name="常规 53" xfId="1583"/>
    <cellStyle name="常规 48 2" xfId="1584"/>
    <cellStyle name="常规 53 2" xfId="1585"/>
    <cellStyle name="常规 6 3 2 3" xfId="1586"/>
    <cellStyle name="常规 49" xfId="1587"/>
    <cellStyle name="常规 54" xfId="1588"/>
    <cellStyle name="常规 49 2" xfId="1589"/>
    <cellStyle name="常规 54 2" xfId="1590"/>
    <cellStyle name="常规 5" xfId="1591"/>
    <cellStyle name="常规 5 2" xfId="1592"/>
    <cellStyle name="常规 5 2 2" xfId="1593"/>
    <cellStyle name="常规 5 2 2 2" xfId="1594"/>
    <cellStyle name="常规 5 2_12娄底" xfId="1595"/>
    <cellStyle name="常规 5 3" xfId="1596"/>
    <cellStyle name="常规 5 3 2" xfId="1597"/>
    <cellStyle name="常规 55" xfId="1598"/>
    <cellStyle name="常规 60" xfId="1599"/>
    <cellStyle name="常规 56" xfId="1600"/>
    <cellStyle name="常规 61" xfId="1601"/>
    <cellStyle name="常规 56 2" xfId="1602"/>
    <cellStyle name="常规 57" xfId="1603"/>
    <cellStyle name="常规 62" xfId="1604"/>
    <cellStyle name="常规 7 2 3 2 2" xfId="1605"/>
    <cellStyle name="常规 57 2" xfId="1606"/>
    <cellStyle name="常规 7 2 3 2 2 2" xfId="1607"/>
    <cellStyle name="常规 58" xfId="1608"/>
    <cellStyle name="常规 63" xfId="1609"/>
    <cellStyle name="常规 7 2 3 2 3" xfId="1610"/>
    <cellStyle name="常规 58 2" xfId="1611"/>
    <cellStyle name="常规 59" xfId="1612"/>
    <cellStyle name="常规 64" xfId="1613"/>
    <cellStyle name="常规 7 6 3 2" xfId="1614"/>
    <cellStyle name="常规 6 2" xfId="1615"/>
    <cellStyle name="常规 6 2 2" xfId="1616"/>
    <cellStyle name="常规 6 2 2 2" xfId="1617"/>
    <cellStyle name="常规 6 2 2 2 2" xfId="1618"/>
    <cellStyle name="常规 6 2 2 3" xfId="1619"/>
    <cellStyle name="常规 6 2 3" xfId="1620"/>
    <cellStyle name="常规 6 2 3 2" xfId="1621"/>
    <cellStyle name="常规 6 2 4" xfId="1622"/>
    <cellStyle name="常规 6 3 2" xfId="1623"/>
    <cellStyle name="常规 6 3 2 2" xfId="1624"/>
    <cellStyle name="常规 6 3 3" xfId="1625"/>
    <cellStyle name="常规 6 3 3 2" xfId="1626"/>
    <cellStyle name="常规 65" xfId="1627"/>
    <cellStyle name="常规 66" xfId="1628"/>
    <cellStyle name="常规 67" xfId="1629"/>
    <cellStyle name="常规 7" xfId="1630"/>
    <cellStyle name="常规 7 10" xfId="1631"/>
    <cellStyle name="常规 7 11" xfId="1632"/>
    <cellStyle name="常规 7 12" xfId="1633"/>
    <cellStyle name="常规 7 2 2" xfId="1634"/>
    <cellStyle name="常规 7 2 2 2 2 2" xfId="1635"/>
    <cellStyle name="常规 7 2 2 3" xfId="1636"/>
    <cellStyle name="常规 7 2 2 3 2" xfId="1637"/>
    <cellStyle name="常规 7 2 2 4" xfId="1638"/>
    <cellStyle name="常规 7 2 3 3" xfId="1639"/>
    <cellStyle name="常规 7 2 3 3 2" xfId="1640"/>
    <cellStyle name="常规 7 2 3 4" xfId="1641"/>
    <cellStyle name="常规 7 2 4 2 2" xfId="1642"/>
    <cellStyle name="常规 7 2 4 2 2 2" xfId="1643"/>
    <cellStyle name="常规 7 2 4 2 3" xfId="1644"/>
    <cellStyle name="常规 7 2 4 3" xfId="1645"/>
    <cellStyle name="常规 7 2 4 3 2" xfId="1646"/>
    <cellStyle name="常规 7 2 4 4" xfId="1647"/>
    <cellStyle name="常规 7 2 5 2" xfId="1648"/>
    <cellStyle name="常规 7 2 5 2 2" xfId="1649"/>
    <cellStyle name="常规 7 2 5 3" xfId="1650"/>
    <cellStyle name="常规 7 2 6" xfId="1651"/>
    <cellStyle name="常规 7 2 6 2" xfId="1652"/>
    <cellStyle name="常规 9" xfId="1653"/>
    <cellStyle name="常规 7 2 7" xfId="1654"/>
    <cellStyle name="常规 7 3 2" xfId="1655"/>
    <cellStyle name="千位分隔 2" xfId="1656"/>
    <cellStyle name="常规 7 3 3 2 2" xfId="1657"/>
    <cellStyle name="千位分隔 3 2 2" xfId="1658"/>
    <cellStyle name="常规 7 3 3 2 2 2" xfId="1659"/>
    <cellStyle name="千位分隔 3 2 2 2" xfId="1660"/>
    <cellStyle name="常规 7 3 3 2 3" xfId="1661"/>
    <cellStyle name="千位分隔 3 2 3" xfId="1662"/>
    <cellStyle name="常规 7 3 3 3" xfId="1663"/>
    <cellStyle name="千位分隔 3 3" xfId="1664"/>
    <cellStyle name="常规 7 3 3 3 2" xfId="1665"/>
    <cellStyle name="千位分隔 3 3 2" xfId="1666"/>
    <cellStyle name="常规 7 3 3 4" xfId="1667"/>
    <cellStyle name="千位分隔 3 4" xfId="1668"/>
    <cellStyle name="常规 7 3 4 2 2" xfId="1669"/>
    <cellStyle name="千位分隔 4 2 2" xfId="1670"/>
    <cellStyle name="常规 7 3 4 2 3" xfId="1671"/>
    <cellStyle name="千位分隔 4 2 3" xfId="1672"/>
    <cellStyle name="常规 7 3 4 3" xfId="1673"/>
    <cellStyle name="千位分隔 4 3" xfId="1674"/>
    <cellStyle name="常规 7 3 4 3 2" xfId="1675"/>
    <cellStyle name="千位分隔 4 3 2" xfId="1676"/>
    <cellStyle name="常规 7 3 4 4" xfId="1677"/>
    <cellStyle name="常规 7_12娄底" xfId="1678"/>
    <cellStyle name="千位分隔 4 4" xfId="1679"/>
    <cellStyle name="常规 7 3 5 2" xfId="1680"/>
    <cellStyle name="常规 7 3 5 3" xfId="1681"/>
    <cellStyle name="常规 7 3 6 2" xfId="1682"/>
    <cellStyle name="常规 7 3 7" xfId="1683"/>
    <cellStyle name="常规 7 4 2 2 2" xfId="1684"/>
    <cellStyle name="常规 7 4 2 2 2 2" xfId="1685"/>
    <cellStyle name="常规 7 4 2 2 3" xfId="1686"/>
    <cellStyle name="常规 7 4 2 3 2" xfId="1687"/>
    <cellStyle name="注释 2 2" xfId="1688"/>
    <cellStyle name="常规 7 4 2 4" xfId="1689"/>
    <cellStyle name="注释 3" xfId="1690"/>
    <cellStyle name="常规 7 4 3 2" xfId="1691"/>
    <cellStyle name="常规 7 4 3 2 2" xfId="1692"/>
    <cellStyle name="常规 7 4 3 2 2 2" xfId="1693"/>
    <cellStyle name="常规 7 4 3 2 3" xfId="1694"/>
    <cellStyle name="常规 7 4 3 3" xfId="1695"/>
    <cellStyle name="常规 7 4 3 3 2" xfId="1696"/>
    <cellStyle name="常规 7 4 3 4" xfId="1697"/>
    <cellStyle name="常规 7 4 4" xfId="1698"/>
    <cellStyle name="常规 7 4 5 2" xfId="1699"/>
    <cellStyle name="常规 7 4 5 3" xfId="1700"/>
    <cellStyle name="常规 7 4 6" xfId="1701"/>
    <cellStyle name="常规 7 4 6 2" xfId="1702"/>
    <cellStyle name="常规 7 4 7" xfId="1703"/>
    <cellStyle name="常规 7 5 3 2" xfId="1704"/>
    <cellStyle name="好_附件2 益阳市市级国有资本经营预算表(4) 3" xfId="1705"/>
    <cellStyle name="常规 7 5 4" xfId="1706"/>
    <cellStyle name="常规 7 6 2" xfId="1707"/>
    <cellStyle name="常规 7 6 3" xfId="1708"/>
    <cellStyle name="常规 7 6 4" xfId="1709"/>
    <cellStyle name="常规 7 7" xfId="1710"/>
    <cellStyle name="常规 7 8" xfId="1711"/>
    <cellStyle name="常规 7 9" xfId="1712"/>
    <cellStyle name="常规 8" xfId="1713"/>
    <cellStyle name="常规 8 10" xfId="1714"/>
    <cellStyle name="常规 8 10 2" xfId="1715"/>
    <cellStyle name="常规 8 10 2 2" xfId="1716"/>
    <cellStyle name="千位分隔[0] 4 3" xfId="1717"/>
    <cellStyle name="常规 8 10 3" xfId="1718"/>
    <cellStyle name="常规 8 11" xfId="1719"/>
    <cellStyle name="常规 8 11 2" xfId="1720"/>
    <cellStyle name="常规 8 2" xfId="1721"/>
    <cellStyle name="常规 8 2 2" xfId="1722"/>
    <cellStyle name="常规 8 2 2 2" xfId="1723"/>
    <cellStyle name="常规 8 2 2 2 2" xfId="1724"/>
    <cellStyle name="常规 8 2 2 2 2 2" xfId="1725"/>
    <cellStyle name="常规 8 2 2 2 3" xfId="1726"/>
    <cellStyle name="常规 8 2 3 2" xfId="1727"/>
    <cellStyle name="常规 8 2 3 2 2" xfId="1728"/>
    <cellStyle name="常规 8 2 3 2 2 2" xfId="1729"/>
    <cellStyle name="常规 8 2 3 2 3" xfId="1730"/>
    <cellStyle name="常规 8 2 4" xfId="1731"/>
    <cellStyle name="常规 8 2 4 2" xfId="1732"/>
    <cellStyle name="常规 8 2 4 2 2" xfId="1733"/>
    <cellStyle name="常规 8 2 4 2 2 2" xfId="1734"/>
    <cellStyle name="常规 8 2 4 2 3" xfId="1735"/>
    <cellStyle name="常规 8 2 4 3" xfId="1736"/>
    <cellStyle name="常规 8 2 4 3 2" xfId="1737"/>
    <cellStyle name="常规 8 2 4 4" xfId="1738"/>
    <cellStyle name="常规 8 2 5" xfId="1739"/>
    <cellStyle name="常规 8 2 5 2 2" xfId="1740"/>
    <cellStyle name="常规 8 2 5 3" xfId="1741"/>
    <cellStyle name="常规 8 2 6" xfId="1742"/>
    <cellStyle name="常规 8 2 6 2" xfId="1743"/>
    <cellStyle name="常规 8 2 7" xfId="1744"/>
    <cellStyle name="常规 8 3" xfId="1745"/>
    <cellStyle name="常规 8 3 2" xfId="1746"/>
    <cellStyle name="常规 8 3 2 2" xfId="1747"/>
    <cellStyle name="常规 8 3 2 2 2" xfId="1748"/>
    <cellStyle name="常规 8 3 2 2 2 2" xfId="1749"/>
    <cellStyle name="常规 8 3 3" xfId="1750"/>
    <cellStyle name="常规 8 3 3 2" xfId="1751"/>
    <cellStyle name="常规 8 3 3 3 2" xfId="1752"/>
    <cellStyle name="常规 8 3 3 4" xfId="1753"/>
    <cellStyle name="常规 8 3 4" xfId="1754"/>
    <cellStyle name="常规 8 3 4 2 2" xfId="1755"/>
    <cellStyle name="常规 8 3 4 2 2 2" xfId="1756"/>
    <cellStyle name="常规 8 8 2 3" xfId="1757"/>
    <cellStyle name="常规 8 3 4 2 3" xfId="1758"/>
    <cellStyle name="常规 8 3 4 3 2" xfId="1759"/>
    <cellStyle name="汇总 2" xfId="1760"/>
    <cellStyle name="常规 8 3 4 4" xfId="1761"/>
    <cellStyle name="常规 8 3 5" xfId="1762"/>
    <cellStyle name="常规 8 3 5 2 2" xfId="1763"/>
    <cellStyle name="常规 8 3 6" xfId="1764"/>
    <cellStyle name="常规 8 3 6 2" xfId="1765"/>
    <cellStyle name="常规 8 3 7" xfId="1766"/>
    <cellStyle name="常规 8 4 2 2 2" xfId="1767"/>
    <cellStyle name="常规 8 4 2 2 2 2" xfId="1768"/>
    <cellStyle name="常规 8 4 2 3 2" xfId="1769"/>
    <cellStyle name="常规 8 4 2 4" xfId="1770"/>
    <cellStyle name="常规 8 4 3 2" xfId="1771"/>
    <cellStyle name="常规 8 4 3 3 2" xfId="1772"/>
    <cellStyle name="常规 8 4 3 4" xfId="1773"/>
    <cellStyle name="常规 8 4 4 2" xfId="1774"/>
    <cellStyle name="常规 8 4 4 3" xfId="1775"/>
    <cellStyle name="常规 8 4 4 3 2" xfId="1776"/>
    <cellStyle name="常规 8 4 4 4" xfId="1777"/>
    <cellStyle name="常规 8 4 5" xfId="1778"/>
    <cellStyle name="常规 8 4 5 2" xfId="1779"/>
    <cellStyle name="常规 8 4 5 2 2" xfId="1780"/>
    <cellStyle name="常规 8 4 5 3" xfId="1781"/>
    <cellStyle name="强调文字颜色 1 2" xfId="1782"/>
    <cellStyle name="常规 8 4 6" xfId="1783"/>
    <cellStyle name="常规 8 4 7" xfId="1784"/>
    <cellStyle name="常规 8 5 2 2" xfId="1785"/>
    <cellStyle name="常规 8 5 2 2 2" xfId="1786"/>
    <cellStyle name="常规 8 5 3 2" xfId="1787"/>
    <cellStyle name="常规 8 5 4" xfId="1788"/>
    <cellStyle name="常规 8 6 2" xfId="1789"/>
    <cellStyle name="常规 8 6 2 2" xfId="1790"/>
    <cellStyle name="常规 8 6 2 2 2" xfId="1791"/>
    <cellStyle name="常规 8 6 3" xfId="1792"/>
    <cellStyle name="常规 8 6 3 2" xfId="1793"/>
    <cellStyle name="常规 8 6 4" xfId="1794"/>
    <cellStyle name="常规 8 7" xfId="1795"/>
    <cellStyle name="常规 8 7 2 2" xfId="1796"/>
    <cellStyle name="常规 8 7 2 3" xfId="1797"/>
    <cellStyle name="解释性文本 3 2" xfId="1798"/>
    <cellStyle name="常规 8 8 2 2" xfId="1799"/>
    <cellStyle name="常规 8 8 3 2" xfId="1800"/>
    <cellStyle name="常规 8 8 4" xfId="1801"/>
    <cellStyle name="常规 8 9 2" xfId="1802"/>
    <cellStyle name="常规 8 9 2 2" xfId="1803"/>
    <cellStyle name="常规 8 9 2 2 2" xfId="1804"/>
    <cellStyle name="常规 8 9 2 3" xfId="1805"/>
    <cellStyle name="汇总 2 2" xfId="1806"/>
    <cellStyle name="常规 8 9 3" xfId="1807"/>
    <cellStyle name="常规 8 9 3 2" xfId="1808"/>
    <cellStyle name="常规 8 9 4" xfId="1809"/>
    <cellStyle name="常规 9 2 2 2" xfId="1810"/>
    <cellStyle name="常规 9 2 3" xfId="1811"/>
    <cellStyle name="常规 9 3 2" xfId="1812"/>
    <cellStyle name="好 2 2" xfId="1813"/>
    <cellStyle name="好 3" xfId="1814"/>
    <cellStyle name="好 3 2" xfId="1815"/>
    <cellStyle name="好_10永州" xfId="1816"/>
    <cellStyle name="好_2018年地方财政预算表_（城步）" xfId="1817"/>
    <cellStyle name="好_9益阳" xfId="1818"/>
    <cellStyle name="好_附件2 益阳市市级国有资本经营预算表(4) 2 2" xfId="1819"/>
    <cellStyle name="好_附件2 益阳市市级国有资本经营预算表(定稿) 2" xfId="1820"/>
    <cellStyle name="好_附件2 益阳市市级国有资本经营预算表(定稿) 2 2" xfId="1821"/>
    <cellStyle name="好_附件2 益阳市市级国有资本经营预算表(定稿) 3" xfId="1822"/>
    <cellStyle name="好_长沙" xfId="1823"/>
    <cellStyle name="好_长沙 2" xfId="1824"/>
    <cellStyle name="好_长沙 3" xfId="1825"/>
    <cellStyle name="好_长沙 4" xfId="1826"/>
    <cellStyle name="好_长沙 5" xfId="1827"/>
    <cellStyle name="汇总 3" xfId="1828"/>
    <cellStyle name="计算 2" xfId="1829"/>
    <cellStyle name="计算 2 2" xfId="1830"/>
    <cellStyle name="计算 4" xfId="1831"/>
    <cellStyle name="千位分隔[0] 3 2 3 2" xfId="1832"/>
    <cellStyle name="解释性文本 4" xfId="1833"/>
    <cellStyle name="千位[0]_E22" xfId="1834"/>
    <cellStyle name="千位分隔[0] 2 2 2 2" xfId="1835"/>
    <cellStyle name="千位分隔[0] 2 2 2 2 2" xfId="1836"/>
    <cellStyle name="千位分隔[0] 2 2 3" xfId="1837"/>
    <cellStyle name="千位分隔[0] 2 2 3 2" xfId="1838"/>
    <cellStyle name="千位分隔[0] 2 3 2" xfId="1839"/>
    <cellStyle name="千位分隔[0] 2 3 2 2" xfId="1840"/>
    <cellStyle name="千位分隔[0] 2 3 3" xfId="1841"/>
    <cellStyle name="千位分隔[0] 2_12娄底" xfId="1842"/>
    <cellStyle name="千位分隔[0] 3 2 2" xfId="1843"/>
    <cellStyle name="千位分隔[0] 3 2 2 2 2" xfId="1844"/>
    <cellStyle name="千位分隔[0] 3 2 2 3" xfId="1845"/>
    <cellStyle name="千位分隔[0] 3 2 3" xfId="1846"/>
    <cellStyle name="千位分隔[0] 3 2 4" xfId="1847"/>
    <cellStyle name="千位分隔[0] 3 3" xfId="1848"/>
    <cellStyle name="千位分隔[0] 3 3 2" xfId="1849"/>
    <cellStyle name="千位分隔[0] 3 3 2 2" xfId="1850"/>
    <cellStyle name="千位分隔[0] 3_12娄底" xfId="1851"/>
    <cellStyle name="千位分隔[0] 4 2" xfId="1852"/>
    <cellStyle name="千位分隔[0] 4 2 2" xfId="1853"/>
    <cellStyle name="千位分隔[0] 4 2 2 2" xfId="1854"/>
    <cellStyle name="千位分隔[0] 4 2 3" xfId="1855"/>
    <cellStyle name="千位分隔[0] 4 3 2" xfId="1856"/>
    <cellStyle name="千位分隔[0] 4_12娄底" xfId="1857"/>
    <cellStyle name="强调文字颜色 1 2 2" xfId="1858"/>
    <cellStyle name="强调文字颜色 1 3" xfId="1859"/>
    <cellStyle name="强调文字颜色 1 3 2" xfId="1860"/>
    <cellStyle name="强调文字颜色 1 4" xfId="1861"/>
    <cellStyle name="强调文字颜色 2 3" xfId="1862"/>
    <cellStyle name="强调文字颜色 2 4" xfId="1863"/>
    <cellStyle name="强调文字颜色 3 2 2" xfId="1864"/>
    <cellStyle name="强调文字颜色 4 3 2" xfId="1865"/>
    <cellStyle name="强调文字颜色 4 4" xfId="1866"/>
    <cellStyle name="强调文字颜色 5 2 2" xfId="1867"/>
    <cellStyle name="强调文字颜色 5 3" xfId="1868"/>
    <cellStyle name="强调文字颜色 5 3 2" xfId="1869"/>
    <cellStyle name="强调文字颜色 5 4" xfId="1870"/>
    <cellStyle name="强调文字颜色 6 2 2" xfId="1871"/>
    <cellStyle name="强调文字颜色 6 3" xfId="1872"/>
    <cellStyle name="强调文字颜色 6 3 2" xfId="1873"/>
    <cellStyle name="强调文字颜色 6 4" xfId="1874"/>
    <cellStyle name="适中 2" xfId="1875"/>
    <cellStyle name="适中 2 2" xfId="1876"/>
    <cellStyle name="适中 3" xfId="1877"/>
    <cellStyle name="输出 2" xfId="1878"/>
    <cellStyle name="输出 3 2" xfId="1879"/>
    <cellStyle name="输出 4" xfId="1880"/>
    <cellStyle name="样式 1" xfId="1881"/>
    <cellStyle name="样式 1 2" xfId="1882"/>
    <cellStyle name="注释 2 2 2" xfId="1883"/>
    <cellStyle name="注释 2 3" xfId="1884"/>
    <cellStyle name="注释 3 2 2" xfId="1885"/>
    <cellStyle name="注释 3 3" xfId="1886"/>
    <cellStyle name="注释 4" xfId="1887"/>
    <cellStyle name="常规_2013年收入预算表" xfId="1888"/>
    <cellStyle name="常规_2019年政府性基金预算收支表" xfId="18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5919;&#24220;&#39044;&#31639;&#20844;&#24320;\\home\kylin\&#25991;&#26723;\xwechat_files\wxid_z1pameb05e4u21_2576\msg\file\2025-05\\home\kylin\&#25991;&#26723;\xwechat_files\wxid_z1pameb05e4u21_2576\msg\file\2025-04\\&#39044;&#31639;&#25191;&#34892;&#25968;&#25454;\&#25351;&#26631;&#23703;&#65288;2019&#31227;&#20132;&#21518;&#65289;\&#19978;&#25253;&#34920;\&#39044;&#31639;\2020&#24180;\2020&#22320;&#26041;&#36130;&#25919;&#39044;&#31639;&#34920;&#65288;&#33609;&#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校验表"/>
      <sheetName val="表一"/>
      <sheetName val="表二（新）"/>
      <sheetName val="表三"/>
      <sheetName val="表四"/>
      <sheetName val="表五"/>
      <sheetName val="表六 (1)"/>
      <sheetName val="表六（2)"/>
      <sheetName val="表七 (1)"/>
      <sheetName val="表七(2)"/>
      <sheetName val="表八"/>
      <sheetName val="表九"/>
      <sheetName val="表十"/>
      <sheetName val="表十一"/>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8.xml.rels><?xml version="1.0" encoding="UTF-8" standalone="yes"?>
<Relationships xmlns="http://schemas.openxmlformats.org/package/2006/relationships"><Relationship Id="rId9" Type="http://schemas.openxmlformats.org/officeDocument/2006/relationships/hyperlink" Target="https://www.junshan.gov.cn/32415/40825/40890/40891/42952/content_2290389.html" TargetMode="External"/><Relationship Id="rId8" Type="http://schemas.openxmlformats.org/officeDocument/2006/relationships/hyperlink" Target="https://www.junshan.gov.cn/32415/40825/40890/40891/42952/content_2280106.html" TargetMode="External"/><Relationship Id="rId7" Type="http://schemas.openxmlformats.org/officeDocument/2006/relationships/hyperlink" Target="https://www.junshan.gov.cn/32415/40825/40890/40891/42952/content_2325909.html" TargetMode="External"/><Relationship Id="rId6" Type="http://schemas.openxmlformats.org/officeDocument/2006/relationships/hyperlink" Target="https://www.junshan.gov.cn/32415/40825/40890/40891/42952/content_2312738.html" TargetMode="External"/><Relationship Id="rId5" Type="http://schemas.openxmlformats.org/officeDocument/2006/relationships/hyperlink" Target="https://www.junshan.gov.cn/32415/40825/40890/40891/42952/content_2339132.html" TargetMode="External"/><Relationship Id="rId4" Type="http://schemas.openxmlformats.org/officeDocument/2006/relationships/hyperlink" Target="https://www.junshan.gov.cn/32415/40825/40890/40891/42952/content_2325912.html" TargetMode="External"/><Relationship Id="rId3" Type="http://schemas.openxmlformats.org/officeDocument/2006/relationships/hyperlink" Target="https://www.junshan.gov.cn/32415/40825/40890/40891/42952/content_2348462.html" TargetMode="External"/><Relationship Id="rId22" Type="http://schemas.openxmlformats.org/officeDocument/2006/relationships/hyperlink" Target="https://www.junshan.gov.cn/32415/40825/40890/40891/42952/content_2343963.html" TargetMode="External"/><Relationship Id="rId21" Type="http://schemas.openxmlformats.org/officeDocument/2006/relationships/hyperlink" Target="https://www.junshan.gov.cn/32415/40825/40890/40891/42952/content_2337968.html" TargetMode="External"/><Relationship Id="rId20" Type="http://schemas.openxmlformats.org/officeDocument/2006/relationships/hyperlink" Target="https://www.junshan.gov.cn/32415/40825/40890/40891/42952/content_2326930.html" TargetMode="External"/><Relationship Id="rId2" Type="http://schemas.openxmlformats.org/officeDocument/2006/relationships/hyperlink" Target="http://www.junshan.gov.cn/32415/40825/40890/40891/42952/index.htm" TargetMode="External"/><Relationship Id="rId19" Type="http://schemas.openxmlformats.org/officeDocument/2006/relationships/hyperlink" Target="https://www.junshan.gov.cn/32415/40825/40890/40891/42952/content_2322891.html" TargetMode="External"/><Relationship Id="rId18" Type="http://schemas.openxmlformats.org/officeDocument/2006/relationships/hyperlink" Target="https://www.junshan.gov.cn/32415/40825/40890/40891/42952/content_2322888.html" TargetMode="External"/><Relationship Id="rId17" Type="http://schemas.openxmlformats.org/officeDocument/2006/relationships/hyperlink" Target="https://www.junshan.gov.cn/32415/40825/40890/40891/42952/content_2316923.html" TargetMode="External"/><Relationship Id="rId16" Type="http://schemas.openxmlformats.org/officeDocument/2006/relationships/hyperlink" Target="https://www.junshan.gov.cn/32415/40825/40890/40891/42952/content_2316922.html" TargetMode="External"/><Relationship Id="rId15" Type="http://schemas.openxmlformats.org/officeDocument/2006/relationships/hyperlink" Target="https://www.junshan.gov.cn/32415/40825/40890/40891/42952/content_2316921.html" TargetMode="External"/><Relationship Id="rId14" Type="http://schemas.openxmlformats.org/officeDocument/2006/relationships/hyperlink" Target="https://www.junshan.gov.cn/32415/40825/40890/40891/42952/content_2312740.html" TargetMode="External"/><Relationship Id="rId13" Type="http://schemas.openxmlformats.org/officeDocument/2006/relationships/hyperlink" Target="https://www.junshan.gov.cn/32415/40825/40890/40891/42952/content_2322878.html" TargetMode="External"/><Relationship Id="rId12" Type="http://schemas.openxmlformats.org/officeDocument/2006/relationships/hyperlink" Target="https://www.junshan.gov.cn/32415/40825/40890/40891/42952/content_2337970.html" TargetMode="External"/><Relationship Id="rId11" Type="http://schemas.openxmlformats.org/officeDocument/2006/relationships/hyperlink" Target="https://www.junshan.gov.cn/32415/40825/40890/40891/42952/content_2298265.html" TargetMode="External"/><Relationship Id="rId10" Type="http://schemas.openxmlformats.org/officeDocument/2006/relationships/hyperlink" Target="https://www.junshan.gov.cn/32415/40825/40890/40891/42952/content_2337971.html" TargetMode="External"/><Relationship Id="rId1" Type="http://schemas.openxmlformats.org/officeDocument/2006/relationships/hyperlink" Target="http://www.junshan.gov.cn/32415/40825/40890/40891/40893/content_190188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34"/>
  <sheetViews>
    <sheetView tabSelected="1" workbookViewId="0">
      <selection activeCell="A1" sqref="A1"/>
    </sheetView>
  </sheetViews>
  <sheetFormatPr defaultColWidth="9" defaultRowHeight="14.25"/>
  <cols>
    <col min="1" max="1" width="79.125" style="253" customWidth="1"/>
  </cols>
  <sheetData>
    <row r="1" ht="45.75" customHeight="1" spans="1:1">
      <c r="A1" s="298" t="s">
        <v>0</v>
      </c>
    </row>
    <row r="2" ht="36" customHeight="1" spans="1:1">
      <c r="A2" s="299" t="s">
        <v>1</v>
      </c>
    </row>
    <row r="3" ht="36" customHeight="1" spans="1:1">
      <c r="A3" s="300" t="s">
        <v>2</v>
      </c>
    </row>
    <row r="4" ht="36" customHeight="1" spans="1:1">
      <c r="A4" s="300" t="s">
        <v>3</v>
      </c>
    </row>
    <row r="5" ht="36" customHeight="1" spans="1:1">
      <c r="A5" s="300" t="s">
        <v>4</v>
      </c>
    </row>
    <row r="6" ht="36" customHeight="1" spans="1:1">
      <c r="A6" s="300" t="s">
        <v>5</v>
      </c>
    </row>
    <row r="7" ht="36" customHeight="1" spans="1:1">
      <c r="A7" s="300" t="s">
        <v>6</v>
      </c>
    </row>
    <row r="8" ht="36" customHeight="1" spans="1:1">
      <c r="A8" s="300" t="s">
        <v>7</v>
      </c>
    </row>
    <row r="9" ht="36" customHeight="1" spans="1:1">
      <c r="A9" s="300" t="s">
        <v>8</v>
      </c>
    </row>
    <row r="10" ht="36" customHeight="1" spans="1:1">
      <c r="A10" s="300" t="s">
        <v>9</v>
      </c>
    </row>
    <row r="11" ht="36" customHeight="1" spans="1:1">
      <c r="A11" s="300" t="s">
        <v>10</v>
      </c>
    </row>
    <row r="12" ht="36" customHeight="1" spans="1:1">
      <c r="A12" s="300" t="s">
        <v>11</v>
      </c>
    </row>
    <row r="13" ht="36" customHeight="1" spans="1:1">
      <c r="A13" s="299" t="s">
        <v>12</v>
      </c>
    </row>
    <row r="14" ht="36" customHeight="1" spans="1:1">
      <c r="A14" s="300" t="s">
        <v>13</v>
      </c>
    </row>
    <row r="15" ht="36" customHeight="1" spans="1:1">
      <c r="A15" s="300" t="s">
        <v>14</v>
      </c>
    </row>
    <row r="16" ht="36" customHeight="1" spans="1:1">
      <c r="A16" s="300" t="s">
        <v>15</v>
      </c>
    </row>
    <row r="17" ht="36" customHeight="1" spans="1:1">
      <c r="A17" s="300" t="s">
        <v>16</v>
      </c>
    </row>
    <row r="18" ht="36" customHeight="1" spans="1:1">
      <c r="A18" s="300" t="s">
        <v>17</v>
      </c>
    </row>
    <row r="19" ht="36" customHeight="1" spans="1:1">
      <c r="A19" s="300" t="s">
        <v>18</v>
      </c>
    </row>
    <row r="20" ht="36" customHeight="1" spans="1:1">
      <c r="A20" s="299" t="s">
        <v>19</v>
      </c>
    </row>
    <row r="21" ht="36" customHeight="1" spans="1:1">
      <c r="A21" s="300" t="s">
        <v>20</v>
      </c>
    </row>
    <row r="22" ht="36" customHeight="1" spans="1:1">
      <c r="A22" s="300" t="s">
        <v>21</v>
      </c>
    </row>
    <row r="23" ht="36" customHeight="1" spans="1:1">
      <c r="A23" s="299" t="s">
        <v>22</v>
      </c>
    </row>
    <row r="24" ht="36" customHeight="1" spans="1:1">
      <c r="A24" s="300" t="s">
        <v>23</v>
      </c>
    </row>
    <row r="25" ht="36" customHeight="1" spans="1:1">
      <c r="A25" s="300" t="s">
        <v>24</v>
      </c>
    </row>
    <row r="26" ht="36" customHeight="1" spans="1:1">
      <c r="A26" s="299" t="s">
        <v>25</v>
      </c>
    </row>
    <row r="27" ht="36" customHeight="1" spans="1:1">
      <c r="A27" s="300" t="s">
        <v>26</v>
      </c>
    </row>
    <row r="28" ht="36" customHeight="1" spans="1:1">
      <c r="A28" s="300" t="s">
        <v>27</v>
      </c>
    </row>
    <row r="29" ht="36" customHeight="1" spans="1:1">
      <c r="A29" s="300" t="s">
        <v>28</v>
      </c>
    </row>
    <row r="30" ht="36" customHeight="1" spans="1:1">
      <c r="A30" s="300" t="s">
        <v>29</v>
      </c>
    </row>
    <row r="31" ht="36" customHeight="1" spans="1:1">
      <c r="A31" s="299" t="s">
        <v>30</v>
      </c>
    </row>
    <row r="32" ht="36" customHeight="1" spans="1:1">
      <c r="A32" s="300" t="s">
        <v>31</v>
      </c>
    </row>
    <row r="33" ht="36" customHeight="1" spans="1:1">
      <c r="A33" s="301" t="s">
        <v>32</v>
      </c>
    </row>
    <row r="34" ht="36" customHeight="1" spans="1:1">
      <c r="A34" s="301" t="s">
        <v>33</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21"/>
  <sheetViews>
    <sheetView workbookViewId="0">
      <selection activeCell="A2" sqref="A2:B2"/>
    </sheetView>
  </sheetViews>
  <sheetFormatPr defaultColWidth="9" defaultRowHeight="14.25" outlineLevelCol="1"/>
  <cols>
    <col min="1" max="1" width="40.875" style="103" customWidth="1"/>
    <col min="2" max="2" width="40" style="104" customWidth="1"/>
    <col min="3" max="16384" width="9" style="103"/>
  </cols>
  <sheetData>
    <row r="1" spans="1:2">
      <c r="A1" s="105" t="s">
        <v>1270</v>
      </c>
    </row>
    <row r="2" ht="30.75" customHeight="1" spans="1:2">
      <c r="A2" s="191" t="s">
        <v>1271</v>
      </c>
      <c r="B2" s="191"/>
    </row>
    <row r="3" ht="18.75" customHeight="1" spans="1:2">
      <c r="A3" s="146" t="s">
        <v>1219</v>
      </c>
      <c r="B3" s="146"/>
    </row>
    <row r="4" spans="1:2">
      <c r="A4" s="108" t="s">
        <v>158</v>
      </c>
      <c r="B4" s="108"/>
    </row>
    <row r="5" spans="1:2">
      <c r="A5" s="192" t="s">
        <v>1272</v>
      </c>
      <c r="B5" s="193" t="s">
        <v>1273</v>
      </c>
    </row>
    <row r="6" spans="1:2">
      <c r="A6" s="194"/>
      <c r="B6" s="114"/>
    </row>
    <row r="7" spans="1:2">
      <c r="A7" s="195"/>
      <c r="B7" s="114"/>
    </row>
    <row r="8" spans="1:2">
      <c r="A8" s="195"/>
      <c r="B8" s="114"/>
    </row>
    <row r="9" spans="1:2">
      <c r="A9" s="195"/>
      <c r="B9" s="114"/>
    </row>
    <row r="10" spans="1:2">
      <c r="A10" s="195"/>
      <c r="B10" s="114"/>
    </row>
    <row r="11" spans="1:2">
      <c r="A11" s="195"/>
      <c r="B11" s="114"/>
    </row>
    <row r="12" spans="1:2">
      <c r="A12" s="195"/>
      <c r="B12" s="114"/>
    </row>
    <row r="13" spans="1:2">
      <c r="A13" s="195"/>
      <c r="B13" s="114"/>
    </row>
    <row r="14" spans="1:2">
      <c r="A14" s="195"/>
      <c r="B14" s="114"/>
    </row>
    <row r="15" spans="1:2">
      <c r="A15" s="195"/>
      <c r="B15" s="114"/>
    </row>
    <row r="16" spans="1:2">
      <c r="A16" s="195"/>
      <c r="B16" s="114"/>
    </row>
    <row r="17" spans="1:2">
      <c r="A17" s="195"/>
      <c r="B17" s="114"/>
    </row>
    <row r="18" spans="1:2">
      <c r="A18" s="195"/>
      <c r="B18" s="114"/>
    </row>
    <row r="19" spans="1:2">
      <c r="A19" s="195"/>
      <c r="B19" s="114"/>
    </row>
    <row r="20" spans="1:2">
      <c r="A20" s="195"/>
      <c r="B20" s="114"/>
    </row>
    <row r="21" spans="1:2">
      <c r="A21" s="196"/>
      <c r="B21" s="114"/>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5"/>
  <sheetViews>
    <sheetView workbookViewId="0">
      <selection activeCell="E22" sqref="E22"/>
    </sheetView>
  </sheetViews>
  <sheetFormatPr defaultColWidth="9" defaultRowHeight="14.25" outlineLevelRow="4" outlineLevelCol="3"/>
  <cols>
    <col min="1" max="1" width="27.125" style="48" customWidth="1"/>
    <col min="2" max="2" width="28.875" style="48" customWidth="1"/>
    <col min="3" max="3" width="30.25" style="48" customWidth="1"/>
    <col min="4" max="16384" width="9" style="48"/>
  </cols>
  <sheetData>
    <row r="1" s="48" customFormat="1" ht="29.45" customHeight="1" spans="1:4">
      <c r="A1" s="49" t="s">
        <v>1274</v>
      </c>
    </row>
    <row r="2" s="48" customFormat="1" ht="30" customHeight="1" spans="1:4">
      <c r="A2" s="98" t="s">
        <v>1275</v>
      </c>
      <c r="B2" s="98"/>
      <c r="C2" s="98"/>
      <c r="D2" s="99"/>
    </row>
    <row r="3" s="48" customFormat="1" ht="23.45" customHeight="1" spans="1:4">
      <c r="C3" s="51" t="s">
        <v>158</v>
      </c>
    </row>
    <row r="4" s="48" customFormat="1" ht="43.5" customHeight="1" spans="1:4">
      <c r="A4" s="100" t="s">
        <v>1276</v>
      </c>
      <c r="B4" s="190" t="s">
        <v>1277</v>
      </c>
      <c r="C4" s="190" t="s">
        <v>1278</v>
      </c>
    </row>
    <row r="5" s="51" customFormat="1" ht="48" customHeight="1" spans="1:4">
      <c r="A5" s="53" t="s">
        <v>1279</v>
      </c>
      <c r="B5" s="53">
        <v>191404</v>
      </c>
      <c r="C5" s="53">
        <v>189884</v>
      </c>
    </row>
  </sheetData>
  <mergeCells count="1">
    <mergeCell ref="A2:C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B46"/>
  <sheetViews>
    <sheetView showGridLines="0" showZeros="0" zoomScale="85" zoomScaleNormal="85" workbookViewId="0">
      <pane ySplit="4" topLeftCell="A23" activePane="bottomLeft" state="frozen"/>
      <selection/>
      <selection pane="bottomLeft" activeCell="C58" sqref="C58"/>
    </sheetView>
  </sheetViews>
  <sheetFormatPr defaultColWidth="9" defaultRowHeight="15.75" outlineLevelCol="1"/>
  <cols>
    <col min="1" max="1" width="52.125" style="161" customWidth="1"/>
    <col min="2" max="2" width="21.125" style="163" customWidth="1"/>
    <col min="3" max="3" width="9" style="161"/>
    <col min="4" max="4" width="9.375" style="161" customWidth="1"/>
    <col min="5" max="16384" width="9" style="161"/>
  </cols>
  <sheetData>
    <row r="1" ht="27.75" customHeight="1" spans="1:2">
      <c r="A1" s="183" t="s">
        <v>1280</v>
      </c>
    </row>
    <row r="2" ht="27.75" customHeight="1" spans="1:2">
      <c r="A2" s="165" t="s">
        <v>1281</v>
      </c>
      <c r="B2" s="165"/>
    </row>
    <row r="3" ht="27.75" customHeight="1" spans="1:2">
      <c r="A3" s="167"/>
      <c r="B3" s="168" t="s">
        <v>103</v>
      </c>
    </row>
    <row r="4" ht="30" customHeight="1" spans="1:2">
      <c r="A4" s="184" t="s">
        <v>37</v>
      </c>
      <c r="B4" s="170" t="s">
        <v>39</v>
      </c>
    </row>
    <row r="5" ht="20.1" customHeight="1" spans="1:2">
      <c r="A5" s="180" t="s">
        <v>1282</v>
      </c>
      <c r="B5" s="181"/>
    </row>
    <row r="6" ht="20.1" customHeight="1" spans="1:2">
      <c r="A6" s="180" t="s">
        <v>1283</v>
      </c>
      <c r="B6" s="181"/>
    </row>
    <row r="7" ht="20.1" customHeight="1" spans="1:2">
      <c r="A7" s="180" t="s">
        <v>1284</v>
      </c>
      <c r="B7" s="181"/>
    </row>
    <row r="8" ht="20.1" customHeight="1" spans="1:2">
      <c r="A8" s="185" t="s">
        <v>1285</v>
      </c>
      <c r="B8" s="181"/>
    </row>
    <row r="9" ht="20.1" customHeight="1" spans="1:2">
      <c r="A9" s="180" t="s">
        <v>1286</v>
      </c>
      <c r="B9" s="181"/>
    </row>
    <row r="10" ht="20.1" customHeight="1" spans="1:2">
      <c r="A10" s="180" t="s">
        <v>1287</v>
      </c>
      <c r="B10" s="186"/>
    </row>
    <row r="11" ht="20.1" customHeight="1" spans="1:2">
      <c r="A11" s="180" t="s">
        <v>1288</v>
      </c>
      <c r="B11" s="186">
        <v>22620</v>
      </c>
    </row>
    <row r="12" ht="20.1" customHeight="1" spans="1:2">
      <c r="A12" s="180" t="s">
        <v>1289</v>
      </c>
      <c r="B12" s="186"/>
    </row>
    <row r="13" ht="20.1" customHeight="1" spans="1:2">
      <c r="A13" s="180" t="s">
        <v>1290</v>
      </c>
      <c r="B13" s="186"/>
    </row>
    <row r="14" ht="20.1" customHeight="1" spans="1:2">
      <c r="A14" s="180" t="s">
        <v>1291</v>
      </c>
      <c r="B14" s="186">
        <v>800</v>
      </c>
    </row>
    <row r="15" ht="20.1" customHeight="1" spans="1:2">
      <c r="A15" s="180" t="s">
        <v>1292</v>
      </c>
      <c r="B15" s="186"/>
    </row>
    <row r="16" ht="20.1" customHeight="1" spans="1:2">
      <c r="A16" s="180" t="s">
        <v>1293</v>
      </c>
      <c r="B16" s="186"/>
    </row>
    <row r="17" ht="20.1" customHeight="1" spans="1:2">
      <c r="A17" s="180" t="s">
        <v>1294</v>
      </c>
      <c r="B17" s="186"/>
    </row>
    <row r="18" ht="20.1" customHeight="1" spans="1:2">
      <c r="A18" s="180" t="s">
        <v>1295</v>
      </c>
      <c r="B18" s="186">
        <v>680</v>
      </c>
    </row>
    <row r="19" ht="20.1" customHeight="1" spans="1:2">
      <c r="A19" s="180" t="s">
        <v>1296</v>
      </c>
      <c r="B19" s="181"/>
    </row>
    <row r="20" ht="20.1" customHeight="1" spans="1:2">
      <c r="A20" s="171" t="s">
        <v>1297</v>
      </c>
      <c r="B20" s="186">
        <v>42320</v>
      </c>
    </row>
    <row r="21" ht="20.1" customHeight="1" spans="1:2">
      <c r="A21" s="171" t="s">
        <v>1298</v>
      </c>
      <c r="B21" s="181"/>
    </row>
    <row r="22" ht="20.1" customHeight="1" spans="1:2">
      <c r="A22" s="187"/>
      <c r="B22" s="181"/>
    </row>
    <row r="23" ht="20.1" customHeight="1" spans="1:2">
      <c r="A23" s="187"/>
      <c r="B23" s="181">
        <f>SUM(B24:B26)</f>
        <v>0</v>
      </c>
    </row>
    <row r="24" ht="20.1" customHeight="1" spans="1:2">
      <c r="A24" s="188"/>
      <c r="B24" s="181"/>
    </row>
    <row r="25" ht="20.1" customHeight="1" spans="1:2">
      <c r="A25" s="188"/>
      <c r="B25" s="181"/>
    </row>
    <row r="26" ht="20.1" customHeight="1" spans="1:2">
      <c r="A26" s="188"/>
      <c r="B26" s="181"/>
    </row>
    <row r="27" ht="20.1" customHeight="1" spans="1:2">
      <c r="A27" s="187"/>
      <c r="B27" s="181"/>
    </row>
    <row r="28" ht="20.1" customHeight="1" spans="1:2">
      <c r="A28" s="189"/>
      <c r="B28" s="181"/>
    </row>
    <row r="29" ht="20.1" customHeight="1" spans="1:2">
      <c r="A29" s="187"/>
      <c r="B29" s="181"/>
    </row>
    <row r="30" ht="20.1" customHeight="1" spans="1:2">
      <c r="A30" s="187"/>
      <c r="B30" s="181"/>
    </row>
    <row r="31" ht="20.1" customHeight="1" spans="1:2">
      <c r="A31" s="188"/>
      <c r="B31" s="181"/>
    </row>
    <row r="32" ht="20.1" customHeight="1" spans="1:2">
      <c r="A32" s="188"/>
      <c r="B32" s="181"/>
    </row>
    <row r="33" ht="20.1" customHeight="1" spans="1:2">
      <c r="A33" s="170" t="s">
        <v>68</v>
      </c>
      <c r="B33" s="170">
        <f>SUM(B5:B21)</f>
        <v>66420</v>
      </c>
    </row>
    <row r="34" ht="20.1" customHeight="1" spans="1:2">
      <c r="A34" s="182" t="s">
        <v>1299</v>
      </c>
      <c r="B34" s="181">
        <v>9963</v>
      </c>
    </row>
    <row r="35" ht="20.1" customHeight="1" spans="1:2">
      <c r="A35" s="182" t="s">
        <v>1300</v>
      </c>
      <c r="B35" s="181"/>
    </row>
    <row r="36" ht="20.1" customHeight="1" spans="1:2">
      <c r="A36" s="182" t="s">
        <v>1301</v>
      </c>
      <c r="B36" s="181"/>
    </row>
    <row r="37" ht="20.1" customHeight="1" spans="1:2">
      <c r="A37" s="182" t="s">
        <v>1302</v>
      </c>
      <c r="B37" s="181"/>
    </row>
    <row r="38" ht="20.1" customHeight="1" spans="1:2">
      <c r="A38" s="182" t="s">
        <v>1303</v>
      </c>
      <c r="B38" s="181">
        <v>9963</v>
      </c>
    </row>
    <row r="39" ht="20.1" customHeight="1" spans="1:2">
      <c r="A39" s="182" t="s">
        <v>1304</v>
      </c>
      <c r="B39" s="181"/>
    </row>
    <row r="40" ht="20.1" customHeight="1" spans="1:2">
      <c r="A40" s="182" t="s">
        <v>1305</v>
      </c>
      <c r="B40" s="181">
        <f>[1]表十!C22</f>
        <v>0</v>
      </c>
    </row>
    <row r="41" ht="20.1" customHeight="1" spans="1:2">
      <c r="A41" s="182" t="s">
        <v>1306</v>
      </c>
      <c r="B41" s="181"/>
    </row>
    <row r="42" ht="20.1" customHeight="1" spans="1:2">
      <c r="A42" s="182" t="s">
        <v>1307</v>
      </c>
      <c r="B42" s="181"/>
    </row>
    <row r="43" ht="20.1" customHeight="1" spans="1:2">
      <c r="A43" s="182"/>
      <c r="B43" s="181"/>
    </row>
    <row r="44" ht="20.1" customHeight="1" spans="1:2">
      <c r="A44" s="182"/>
      <c r="B44" s="181"/>
    </row>
    <row r="45" ht="20.1" customHeight="1" spans="1:2">
      <c r="A45" s="182"/>
      <c r="B45" s="181"/>
    </row>
    <row r="46" ht="20.1" customHeight="1" spans="1:2">
      <c r="A46" s="170" t="s">
        <v>155</v>
      </c>
      <c r="B46" s="170">
        <f>B33+B34</f>
        <v>76383</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B270"/>
  <sheetViews>
    <sheetView showGridLines="0" showZeros="0" workbookViewId="0">
      <pane ySplit="3" topLeftCell="A248" activePane="bottomLeft" state="frozen"/>
      <selection/>
      <selection pane="bottomLeft" activeCell="B263" sqref="B263"/>
    </sheetView>
  </sheetViews>
  <sheetFormatPr defaultColWidth="9" defaultRowHeight="15.75" outlineLevelCol="1"/>
  <cols>
    <col min="1" max="1" width="65.75" style="161" customWidth="1"/>
    <col min="2" max="2" width="13.875" style="163" customWidth="1"/>
    <col min="3" max="3" width="9.375" style="161"/>
    <col min="4" max="16384" width="9" style="161"/>
  </cols>
  <sheetData>
    <row r="1" ht="27.75" customHeight="1" spans="1:2">
      <c r="A1" s="164" t="s">
        <v>1308</v>
      </c>
    </row>
    <row r="2" ht="27.75" customHeight="1" spans="1:2">
      <c r="A2" s="165" t="s">
        <v>1309</v>
      </c>
      <c r="B2" s="165"/>
    </row>
    <row r="3" ht="27.75" customHeight="1" spans="1:2">
      <c r="A3" s="167"/>
      <c r="B3" s="168" t="s">
        <v>103</v>
      </c>
    </row>
    <row r="4" ht="20.1" customHeight="1" spans="1:2">
      <c r="A4" s="169" t="s">
        <v>1310</v>
      </c>
      <c r="B4" s="170" t="s">
        <v>39</v>
      </c>
    </row>
    <row r="5" ht="20.1" customHeight="1" spans="1:2">
      <c r="A5" s="171" t="s">
        <v>1311</v>
      </c>
      <c r="B5" s="172">
        <f>B6+B12+B18</f>
        <v>0</v>
      </c>
    </row>
    <row r="6" ht="20.1" customHeight="1" spans="1:2">
      <c r="A6" s="173" t="s">
        <v>1312</v>
      </c>
      <c r="B6" s="174">
        <f>SUM(B7:B11)</f>
        <v>0</v>
      </c>
    </row>
    <row r="7" ht="20.1" customHeight="1" spans="1:2">
      <c r="A7" s="175" t="s">
        <v>1313</v>
      </c>
      <c r="B7" s="174"/>
    </row>
    <row r="8" ht="20.1" customHeight="1" spans="1:2">
      <c r="A8" s="175" t="s">
        <v>1314</v>
      </c>
      <c r="B8" s="174"/>
    </row>
    <row r="9" ht="20.1" customHeight="1" spans="1:2">
      <c r="A9" s="175" t="s">
        <v>1315</v>
      </c>
      <c r="B9" s="174"/>
    </row>
    <row r="10" ht="20.1" customHeight="1" spans="1:2">
      <c r="A10" s="175" t="s">
        <v>1316</v>
      </c>
      <c r="B10" s="174"/>
    </row>
    <row r="11" ht="20.1" customHeight="1" spans="1:2">
      <c r="A11" s="175" t="s">
        <v>1317</v>
      </c>
      <c r="B11" s="174"/>
    </row>
    <row r="12" ht="20.1" customHeight="1" spans="1:2">
      <c r="A12" s="173" t="s">
        <v>1318</v>
      </c>
      <c r="B12" s="174">
        <f>SUM(B13:B17)</f>
        <v>0</v>
      </c>
    </row>
    <row r="13" ht="20.1" customHeight="1" spans="1:2">
      <c r="A13" s="173" t="s">
        <v>1319</v>
      </c>
      <c r="B13" s="174"/>
    </row>
    <row r="14" ht="20.1" customHeight="1" spans="1:2">
      <c r="A14" s="173" t="s">
        <v>1320</v>
      </c>
      <c r="B14" s="174"/>
    </row>
    <row r="15" ht="20.1" customHeight="1" spans="1:2">
      <c r="A15" s="173" t="s">
        <v>1321</v>
      </c>
      <c r="B15" s="174"/>
    </row>
    <row r="16" ht="20.1" customHeight="1" spans="1:2">
      <c r="A16" s="173" t="s">
        <v>1322</v>
      </c>
      <c r="B16" s="174"/>
    </row>
    <row r="17" ht="20.1" customHeight="1" spans="1:2">
      <c r="A17" s="173" t="s">
        <v>1323</v>
      </c>
      <c r="B17" s="174"/>
    </row>
    <row r="18" ht="20.1" customHeight="1" spans="1:2">
      <c r="A18" s="173" t="s">
        <v>1324</v>
      </c>
      <c r="B18" s="174">
        <f>SUM(B19:B20)</f>
        <v>0</v>
      </c>
    </row>
    <row r="19" ht="20.1" customHeight="1" spans="1:2">
      <c r="A19" s="176" t="s">
        <v>1325</v>
      </c>
      <c r="B19" s="174"/>
    </row>
    <row r="20" ht="20.1" customHeight="1" spans="1:2">
      <c r="A20" s="176" t="s">
        <v>1326</v>
      </c>
      <c r="B20" s="174"/>
    </row>
    <row r="21" ht="20.1" customHeight="1" spans="1:2">
      <c r="A21" s="171" t="s">
        <v>1327</v>
      </c>
      <c r="B21" s="177">
        <f>B22+B27</f>
        <v>0</v>
      </c>
    </row>
    <row r="22" ht="20.1" customHeight="1" spans="1:2">
      <c r="A22" s="171" t="s">
        <v>1328</v>
      </c>
      <c r="B22" s="177">
        <f>SUM(B23:B26)</f>
        <v>0</v>
      </c>
    </row>
    <row r="23" ht="20.1" customHeight="1" spans="1:2">
      <c r="A23" s="171" t="s">
        <v>1329</v>
      </c>
      <c r="B23" s="177"/>
    </row>
    <row r="24" ht="20.1" customHeight="1" spans="1:2">
      <c r="A24" s="171" t="s">
        <v>1330</v>
      </c>
      <c r="B24" s="177"/>
    </row>
    <row r="25" s="162" customFormat="1" ht="20.1" customHeight="1" spans="1:2">
      <c r="A25" s="171" t="s">
        <v>1331</v>
      </c>
      <c r="B25" s="177"/>
    </row>
    <row r="26" ht="20.1" customHeight="1" spans="1:2">
      <c r="A26" s="171" t="s">
        <v>1332</v>
      </c>
      <c r="B26" s="177"/>
    </row>
    <row r="27" ht="20.1" customHeight="1" spans="1:2">
      <c r="A27" s="171" t="s">
        <v>1333</v>
      </c>
      <c r="B27" s="177">
        <f>SUM(B28:B31)</f>
        <v>0</v>
      </c>
    </row>
    <row r="28" ht="20.1" customHeight="1" spans="1:2">
      <c r="A28" s="171" t="s">
        <v>1334</v>
      </c>
      <c r="B28" s="177"/>
    </row>
    <row r="29" ht="20.1" customHeight="1" spans="1:2">
      <c r="A29" s="171" t="s">
        <v>1335</v>
      </c>
      <c r="B29" s="177"/>
    </row>
    <row r="30" ht="20.1" customHeight="1" spans="1:2">
      <c r="A30" s="171" t="s">
        <v>1336</v>
      </c>
      <c r="B30" s="177"/>
    </row>
    <row r="31" ht="20.1" customHeight="1" spans="1:2">
      <c r="A31" s="171" t="s">
        <v>1337</v>
      </c>
      <c r="B31" s="177"/>
    </row>
    <row r="32" ht="20.1" customHeight="1" spans="1:2">
      <c r="A32" s="171" t="s">
        <v>1338</v>
      </c>
      <c r="B32" s="177">
        <v>14754</v>
      </c>
    </row>
    <row r="33" ht="20.1" customHeight="1" spans="1:2">
      <c r="A33" s="171" t="s">
        <v>1339</v>
      </c>
      <c r="B33" s="177">
        <f>B34+B36+B37</f>
        <v>12683</v>
      </c>
    </row>
    <row r="34" ht="20.1" customHeight="1" spans="1:2">
      <c r="A34" s="178" t="s">
        <v>1340</v>
      </c>
      <c r="B34" s="179">
        <v>6000</v>
      </c>
    </row>
    <row r="35" ht="20.1" customHeight="1" spans="1:2">
      <c r="A35" s="178" t="s">
        <v>1341</v>
      </c>
      <c r="B35" s="177"/>
    </row>
    <row r="36" ht="20.1" customHeight="1" spans="1:2">
      <c r="A36" s="178" t="s">
        <v>1342</v>
      </c>
      <c r="B36" s="179">
        <v>4820</v>
      </c>
    </row>
    <row r="37" ht="20.1" customHeight="1" spans="1:2">
      <c r="A37" s="178" t="s">
        <v>1343</v>
      </c>
      <c r="B37" s="179">
        <v>1863</v>
      </c>
    </row>
    <row r="38" ht="20.1" customHeight="1" spans="1:2">
      <c r="A38" s="178" t="s">
        <v>1344</v>
      </c>
      <c r="B38" s="177"/>
    </row>
    <row r="39" ht="20.1" customHeight="1" spans="1:2">
      <c r="A39" s="178" t="s">
        <v>1345</v>
      </c>
      <c r="B39" s="177"/>
    </row>
    <row r="40" ht="20.1" customHeight="1" spans="1:2">
      <c r="A40" s="178" t="s">
        <v>1346</v>
      </c>
      <c r="B40" s="177"/>
    </row>
    <row r="41" ht="20.1" customHeight="1" spans="1:2">
      <c r="A41" s="178" t="s">
        <v>1347</v>
      </c>
      <c r="B41" s="177"/>
    </row>
    <row r="42" ht="20.1" customHeight="1" spans="1:2">
      <c r="A42" s="178" t="s">
        <v>1348</v>
      </c>
      <c r="B42" s="177"/>
    </row>
    <row r="43" ht="20.1" customHeight="1" spans="1:2">
      <c r="A43" s="178" t="s">
        <v>1349</v>
      </c>
      <c r="B43" s="177"/>
    </row>
    <row r="44" ht="20.1" customHeight="1" spans="1:2">
      <c r="A44" s="178" t="s">
        <v>1350</v>
      </c>
      <c r="B44" s="177"/>
    </row>
    <row r="45" ht="20.1" customHeight="1" spans="1:2">
      <c r="A45" s="178" t="s">
        <v>1351</v>
      </c>
      <c r="B45" s="177"/>
    </row>
    <row r="46" ht="20.1" customHeight="1" spans="1:2">
      <c r="A46" s="171" t="s">
        <v>1352</v>
      </c>
      <c r="B46" s="177">
        <f>SUM(B47:B49)</f>
        <v>0</v>
      </c>
    </row>
    <row r="47" ht="20.1" customHeight="1" spans="1:2">
      <c r="A47" s="178" t="s">
        <v>1340</v>
      </c>
      <c r="B47" s="177"/>
    </row>
    <row r="48" ht="20.1" customHeight="1" spans="1:2">
      <c r="A48" s="178" t="s">
        <v>1341</v>
      </c>
      <c r="B48" s="177"/>
    </row>
    <row r="49" ht="20.1" customHeight="1" spans="1:2">
      <c r="A49" s="178" t="s">
        <v>1353</v>
      </c>
      <c r="B49" s="177"/>
    </row>
    <row r="50" ht="20.1" customHeight="1" spans="1:2">
      <c r="A50" s="171" t="s">
        <v>1354</v>
      </c>
      <c r="B50" s="177"/>
    </row>
    <row r="51" ht="20.1" customHeight="1" spans="1:2">
      <c r="A51" s="171" t="s">
        <v>1355</v>
      </c>
      <c r="B51" s="177">
        <v>600</v>
      </c>
    </row>
    <row r="52" ht="20.1" customHeight="1" spans="1:2">
      <c r="A52" s="178" t="s">
        <v>1356</v>
      </c>
      <c r="B52" s="177"/>
    </row>
    <row r="53" ht="20.1" customHeight="1" spans="1:2">
      <c r="A53" s="178" t="s">
        <v>1357</v>
      </c>
      <c r="B53" s="177"/>
    </row>
    <row r="54" ht="20.1" customHeight="1" spans="1:2">
      <c r="A54" s="178" t="s">
        <v>1358</v>
      </c>
      <c r="B54" s="177"/>
    </row>
    <row r="55" ht="20.1" customHeight="1" spans="1:2">
      <c r="A55" s="178" t="s">
        <v>1359</v>
      </c>
      <c r="B55" s="177"/>
    </row>
    <row r="56" ht="20.1" customHeight="1" spans="1:2">
      <c r="A56" s="178" t="s">
        <v>1360</v>
      </c>
      <c r="B56" s="177">
        <v>600</v>
      </c>
    </row>
    <row r="57" ht="20.1" customHeight="1" spans="1:2">
      <c r="A57" s="171" t="s">
        <v>1361</v>
      </c>
      <c r="B57" s="179">
        <v>1472</v>
      </c>
    </row>
    <row r="58" ht="20.1" customHeight="1" spans="1:2">
      <c r="A58" s="171" t="s">
        <v>1362</v>
      </c>
      <c r="B58" s="177"/>
    </row>
    <row r="59" ht="20.1" customHeight="1" spans="1:2">
      <c r="A59" s="171" t="s">
        <v>1363</v>
      </c>
      <c r="B59" s="177"/>
    </row>
    <row r="60" ht="20.1" customHeight="1" spans="1:2">
      <c r="A60" s="171" t="s">
        <v>1364</v>
      </c>
      <c r="B60" s="179">
        <v>1472</v>
      </c>
    </row>
    <row r="61" ht="20.1" customHeight="1" spans="1:2">
      <c r="A61" s="180" t="s">
        <v>1365</v>
      </c>
      <c r="B61" s="177">
        <f>SUM(B62:B64)</f>
        <v>0</v>
      </c>
    </row>
    <row r="62" ht="20.1" customHeight="1" spans="1:2">
      <c r="A62" s="176" t="s">
        <v>1340</v>
      </c>
      <c r="B62" s="177"/>
    </row>
    <row r="63" ht="20.1" customHeight="1" spans="1:2">
      <c r="A63" s="176" t="s">
        <v>1341</v>
      </c>
      <c r="B63" s="177"/>
    </row>
    <row r="64" ht="20.1" customHeight="1" spans="1:2">
      <c r="A64" s="176" t="s">
        <v>1366</v>
      </c>
      <c r="B64" s="177"/>
    </row>
    <row r="65" ht="20.1" customHeight="1" spans="1:2">
      <c r="A65" s="180" t="s">
        <v>1367</v>
      </c>
      <c r="B65" s="177">
        <f>SUM(B66:B68)</f>
        <v>0</v>
      </c>
    </row>
    <row r="66" ht="20.1" customHeight="1" spans="1:2">
      <c r="A66" s="176" t="s">
        <v>1340</v>
      </c>
      <c r="B66" s="177"/>
    </row>
    <row r="67" ht="20.1" customHeight="1" spans="1:2">
      <c r="A67" s="176" t="s">
        <v>1341</v>
      </c>
      <c r="B67" s="177"/>
    </row>
    <row r="68" ht="20.1" customHeight="1" spans="1:2">
      <c r="A68" s="176" t="s">
        <v>1368</v>
      </c>
      <c r="B68" s="177"/>
    </row>
    <row r="69" ht="20.1" customHeight="1" spans="1:2">
      <c r="A69" s="180" t="s">
        <v>1369</v>
      </c>
      <c r="B69" s="177">
        <f>SUM(B70:B74)</f>
        <v>0</v>
      </c>
    </row>
    <row r="70" ht="20.1" customHeight="1" spans="1:2">
      <c r="A70" s="176" t="s">
        <v>1356</v>
      </c>
      <c r="B70" s="177"/>
    </row>
    <row r="71" ht="20.1" customHeight="1" spans="1:2">
      <c r="A71" s="176" t="s">
        <v>1357</v>
      </c>
      <c r="B71" s="177"/>
    </row>
    <row r="72" ht="20.1" customHeight="1" spans="1:2">
      <c r="A72" s="176" t="s">
        <v>1358</v>
      </c>
      <c r="B72" s="177"/>
    </row>
    <row r="73" ht="20.1" customHeight="1" spans="1:2">
      <c r="A73" s="176" t="s">
        <v>1359</v>
      </c>
      <c r="B73" s="177"/>
    </row>
    <row r="74" ht="20.1" customHeight="1" spans="1:2">
      <c r="A74" s="176" t="s">
        <v>1370</v>
      </c>
      <c r="B74" s="177"/>
    </row>
    <row r="75" ht="20.1" customHeight="1" spans="1:2">
      <c r="A75" s="180" t="s">
        <v>1371</v>
      </c>
      <c r="B75" s="177">
        <f>SUM(B76:B77)</f>
        <v>0</v>
      </c>
    </row>
    <row r="76" ht="20.1" customHeight="1" spans="1:2">
      <c r="A76" s="176" t="s">
        <v>1362</v>
      </c>
      <c r="B76" s="177"/>
    </row>
    <row r="77" ht="20.1" customHeight="1" spans="1:2">
      <c r="A77" s="176" t="s">
        <v>1372</v>
      </c>
      <c r="B77" s="177"/>
    </row>
    <row r="78" ht="20.1" customHeight="1" spans="1:2">
      <c r="A78" s="176" t="s">
        <v>1373</v>
      </c>
      <c r="B78" s="177">
        <f>SUM(B79:B86)</f>
        <v>0</v>
      </c>
    </row>
    <row r="79" ht="20.1" customHeight="1" spans="1:2">
      <c r="A79" s="176" t="s">
        <v>1340</v>
      </c>
      <c r="B79" s="177"/>
    </row>
    <row r="80" ht="20.1" customHeight="1" spans="1:2">
      <c r="A80" s="176" t="s">
        <v>1341</v>
      </c>
      <c r="B80" s="177"/>
    </row>
    <row r="81" ht="20.1" customHeight="1" spans="1:2">
      <c r="A81" s="176" t="s">
        <v>1342</v>
      </c>
      <c r="B81" s="177"/>
    </row>
    <row r="82" ht="20.1" customHeight="1" spans="1:2">
      <c r="A82" s="176" t="s">
        <v>1343</v>
      </c>
      <c r="B82" s="177"/>
    </row>
    <row r="83" ht="20.1" customHeight="1" spans="1:2">
      <c r="A83" s="176" t="s">
        <v>1346</v>
      </c>
      <c r="B83" s="177"/>
    </row>
    <row r="84" ht="20.1" customHeight="1" spans="1:2">
      <c r="A84" s="176" t="s">
        <v>1348</v>
      </c>
      <c r="B84" s="177"/>
    </row>
    <row r="85" ht="20.1" customHeight="1" spans="1:2">
      <c r="A85" s="176" t="s">
        <v>1349</v>
      </c>
      <c r="B85" s="177"/>
    </row>
    <row r="86" ht="20.1" customHeight="1" spans="1:2">
      <c r="A86" s="176" t="s">
        <v>1374</v>
      </c>
      <c r="B86" s="177"/>
    </row>
    <row r="87" ht="20.1" customHeight="1" spans="1:2">
      <c r="A87" s="171" t="s">
        <v>1375</v>
      </c>
      <c r="B87" s="177">
        <f>B88+B98+B93+B103+B107+B111</f>
        <v>0</v>
      </c>
    </row>
    <row r="88" ht="20.1" customHeight="1" spans="1:2">
      <c r="A88" s="178" t="s">
        <v>1376</v>
      </c>
      <c r="B88" s="177">
        <f>SUM(B89:B92)</f>
        <v>0</v>
      </c>
    </row>
    <row r="89" ht="20.1" customHeight="1" spans="1:2">
      <c r="A89" s="178" t="s">
        <v>1377</v>
      </c>
      <c r="B89" s="177"/>
    </row>
    <row r="90" ht="20.1" customHeight="1" spans="1:2">
      <c r="A90" s="178" t="s">
        <v>1378</v>
      </c>
      <c r="B90" s="177"/>
    </row>
    <row r="91" ht="20.1" customHeight="1" spans="1:2">
      <c r="A91" s="178" t="s">
        <v>1379</v>
      </c>
      <c r="B91" s="177"/>
    </row>
    <row r="92" ht="20.1" customHeight="1" spans="1:2">
      <c r="A92" s="178" t="s">
        <v>1380</v>
      </c>
      <c r="B92" s="177"/>
    </row>
    <row r="93" ht="20.1" customHeight="1" spans="1:2">
      <c r="A93" s="178" t="s">
        <v>1381</v>
      </c>
      <c r="B93" s="177">
        <f>SUM(B94:B97)</f>
        <v>0</v>
      </c>
    </row>
    <row r="94" ht="20.1" customHeight="1" spans="1:2">
      <c r="A94" s="178" t="s">
        <v>1377</v>
      </c>
      <c r="B94" s="177"/>
    </row>
    <row r="95" ht="20.1" customHeight="1" spans="1:2">
      <c r="A95" s="178" t="s">
        <v>1378</v>
      </c>
      <c r="B95" s="177"/>
    </row>
    <row r="96" ht="20.1" customHeight="1" spans="1:2">
      <c r="A96" s="178" t="s">
        <v>1382</v>
      </c>
      <c r="B96" s="177"/>
    </row>
    <row r="97" ht="20.1" customHeight="1" spans="1:2">
      <c r="A97" s="178" t="s">
        <v>1383</v>
      </c>
      <c r="B97" s="177"/>
    </row>
    <row r="98" ht="20.1" customHeight="1" spans="1:2">
      <c r="A98" s="178" t="s">
        <v>1384</v>
      </c>
      <c r="B98" s="177">
        <f>SUM(B99:B102)</f>
        <v>0</v>
      </c>
    </row>
    <row r="99" ht="20.1" customHeight="1" spans="1:2">
      <c r="A99" s="178" t="s">
        <v>1385</v>
      </c>
      <c r="B99" s="177"/>
    </row>
    <row r="100" ht="20.1" customHeight="1" spans="1:2">
      <c r="A100" s="178" t="s">
        <v>1386</v>
      </c>
      <c r="B100" s="177"/>
    </row>
    <row r="101" ht="20.1" customHeight="1" spans="1:2">
      <c r="A101" s="178" t="s">
        <v>1387</v>
      </c>
      <c r="B101" s="177"/>
    </row>
    <row r="102" ht="20.1" customHeight="1" spans="1:2">
      <c r="A102" s="178" t="s">
        <v>1388</v>
      </c>
      <c r="B102" s="177"/>
    </row>
    <row r="103" ht="20.1" customHeight="1" spans="1:2">
      <c r="A103" s="175" t="s">
        <v>1389</v>
      </c>
      <c r="B103" s="177"/>
    </row>
    <row r="104" ht="20.1" customHeight="1" spans="1:2">
      <c r="A104" s="175" t="s">
        <v>1390</v>
      </c>
      <c r="B104" s="177"/>
    </row>
    <row r="105" ht="20.1" customHeight="1" spans="1:2">
      <c r="A105" s="175" t="s">
        <v>1377</v>
      </c>
      <c r="B105" s="177"/>
    </row>
    <row r="106" ht="20.1" customHeight="1" spans="1:2">
      <c r="A106" s="175" t="s">
        <v>1391</v>
      </c>
      <c r="B106" s="177"/>
    </row>
    <row r="107" ht="20.1" customHeight="1" spans="1:2">
      <c r="A107" s="175" t="s">
        <v>1392</v>
      </c>
      <c r="B107" s="177"/>
    </row>
    <row r="108" ht="20.1" customHeight="1" spans="1:2">
      <c r="A108" s="175" t="s">
        <v>1390</v>
      </c>
      <c r="B108" s="177"/>
    </row>
    <row r="109" ht="20.1" customHeight="1" spans="1:2">
      <c r="A109" s="175" t="s">
        <v>1377</v>
      </c>
      <c r="B109" s="177"/>
    </row>
    <row r="110" ht="20.1" customHeight="1" spans="1:2">
      <c r="A110" s="178" t="s">
        <v>1393</v>
      </c>
      <c r="B110" s="177"/>
    </row>
    <row r="111" ht="20.1" customHeight="1" spans="1:2">
      <c r="A111" s="173" t="s">
        <v>1394</v>
      </c>
      <c r="B111" s="177"/>
    </row>
    <row r="112" ht="20.1" customHeight="1" spans="1:2">
      <c r="A112" s="176" t="s">
        <v>1377</v>
      </c>
      <c r="B112" s="177"/>
    </row>
    <row r="113" ht="20.1" customHeight="1" spans="1:2">
      <c r="A113" s="176" t="s">
        <v>1395</v>
      </c>
      <c r="B113" s="177"/>
    </row>
    <row r="114" ht="20.1" customHeight="1" spans="1:2">
      <c r="A114" s="175" t="s">
        <v>1396</v>
      </c>
      <c r="B114" s="177">
        <f>B115+B120+B125+B130+B139+B146+B155+B158+B161+B162</f>
        <v>0</v>
      </c>
    </row>
    <row r="115" ht="20.1" customHeight="1" spans="1:2">
      <c r="A115" s="178" t="s">
        <v>1397</v>
      </c>
      <c r="B115" s="177">
        <f>SUM(B116:B119)</f>
        <v>0</v>
      </c>
    </row>
    <row r="116" ht="20.1" customHeight="1" spans="1:2">
      <c r="A116" s="178" t="s">
        <v>1398</v>
      </c>
      <c r="B116" s="177"/>
    </row>
    <row r="117" ht="20.1" customHeight="1" spans="1:2">
      <c r="A117" s="178" t="s">
        <v>1399</v>
      </c>
      <c r="B117" s="177"/>
    </row>
    <row r="118" ht="20.1" customHeight="1" spans="1:2">
      <c r="A118" s="178" t="s">
        <v>1400</v>
      </c>
      <c r="B118" s="177"/>
    </row>
    <row r="119" ht="20.1" customHeight="1" spans="1:2">
      <c r="A119" s="178" t="s">
        <v>1401</v>
      </c>
      <c r="B119" s="177"/>
    </row>
    <row r="120" ht="20.1" customHeight="1" spans="1:2">
      <c r="A120" s="178" t="s">
        <v>1402</v>
      </c>
      <c r="B120" s="177">
        <f>SUM(B121:B124)</f>
        <v>0</v>
      </c>
    </row>
    <row r="121" ht="20.1" customHeight="1" spans="1:2">
      <c r="A121" s="178" t="s">
        <v>1400</v>
      </c>
      <c r="B121" s="177"/>
    </row>
    <row r="122" ht="20.1" customHeight="1" spans="1:2">
      <c r="A122" s="178" t="s">
        <v>1403</v>
      </c>
      <c r="B122" s="177"/>
    </row>
    <row r="123" ht="20.1" customHeight="1" spans="1:2">
      <c r="A123" s="178" t="s">
        <v>1404</v>
      </c>
      <c r="B123" s="177"/>
    </row>
    <row r="124" ht="20.1" customHeight="1" spans="1:2">
      <c r="A124" s="178" t="s">
        <v>1405</v>
      </c>
      <c r="B124" s="177"/>
    </row>
    <row r="125" ht="20.1" customHeight="1" spans="1:2">
      <c r="A125" s="178" t="s">
        <v>1406</v>
      </c>
      <c r="B125" s="177">
        <f>SUM(B126:B129)</f>
        <v>0</v>
      </c>
    </row>
    <row r="126" ht="20.1" customHeight="1" spans="1:2">
      <c r="A126" s="178" t="s">
        <v>1407</v>
      </c>
      <c r="B126" s="177"/>
    </row>
    <row r="127" ht="20.1" customHeight="1" spans="1:2">
      <c r="A127" s="178" t="s">
        <v>1408</v>
      </c>
      <c r="B127" s="177"/>
    </row>
    <row r="128" ht="20.1" customHeight="1" spans="1:2">
      <c r="A128" s="178" t="s">
        <v>1409</v>
      </c>
      <c r="B128" s="177"/>
    </row>
    <row r="129" ht="20.1" customHeight="1" spans="1:2">
      <c r="A129" s="178" t="s">
        <v>1410</v>
      </c>
      <c r="B129" s="177"/>
    </row>
    <row r="130" ht="20.1" customHeight="1" spans="1:2">
      <c r="A130" s="178" t="s">
        <v>1411</v>
      </c>
      <c r="B130" s="177">
        <f>SUM(B131:B138)</f>
        <v>0</v>
      </c>
    </row>
    <row r="131" ht="20.1" customHeight="1" spans="1:2">
      <c r="A131" s="178" t="s">
        <v>1412</v>
      </c>
      <c r="B131" s="177"/>
    </row>
    <row r="132" ht="20.1" customHeight="1" spans="1:2">
      <c r="A132" s="178" t="s">
        <v>1413</v>
      </c>
      <c r="B132" s="177"/>
    </row>
    <row r="133" ht="20.1" customHeight="1" spans="1:2">
      <c r="A133" s="178" t="s">
        <v>1414</v>
      </c>
      <c r="B133" s="177"/>
    </row>
    <row r="134" ht="20.1" customHeight="1" spans="1:2">
      <c r="A134" s="178" t="s">
        <v>1415</v>
      </c>
      <c r="B134" s="177"/>
    </row>
    <row r="135" ht="20.1" customHeight="1" spans="1:2">
      <c r="A135" s="178" t="s">
        <v>1416</v>
      </c>
      <c r="B135" s="177"/>
    </row>
    <row r="136" ht="20.1" customHeight="1" spans="1:2">
      <c r="A136" s="178" t="s">
        <v>1417</v>
      </c>
      <c r="B136" s="177"/>
    </row>
    <row r="137" ht="20.1" customHeight="1" spans="1:2">
      <c r="A137" s="178" t="s">
        <v>1418</v>
      </c>
      <c r="B137" s="177"/>
    </row>
    <row r="138" ht="20.1" customHeight="1" spans="1:2">
      <c r="A138" s="178" t="s">
        <v>1419</v>
      </c>
      <c r="B138" s="177"/>
    </row>
    <row r="139" ht="20.1" customHeight="1" spans="1:2">
      <c r="A139" s="178" t="s">
        <v>1420</v>
      </c>
      <c r="B139" s="177">
        <f>SUM(B140:B145)</f>
        <v>0</v>
      </c>
    </row>
    <row r="140" ht="20.1" customHeight="1" spans="1:2">
      <c r="A140" s="178" t="s">
        <v>1421</v>
      </c>
      <c r="B140" s="177"/>
    </row>
    <row r="141" ht="20.1" customHeight="1" spans="1:2">
      <c r="A141" s="178" t="s">
        <v>1422</v>
      </c>
      <c r="B141" s="177"/>
    </row>
    <row r="142" ht="20.1" customHeight="1" spans="1:2">
      <c r="A142" s="178" t="s">
        <v>1423</v>
      </c>
      <c r="B142" s="177"/>
    </row>
    <row r="143" ht="20.1" customHeight="1" spans="1:2">
      <c r="A143" s="178" t="s">
        <v>1424</v>
      </c>
      <c r="B143" s="177"/>
    </row>
    <row r="144" ht="20.1" customHeight="1" spans="1:2">
      <c r="A144" s="178" t="s">
        <v>1425</v>
      </c>
      <c r="B144" s="177"/>
    </row>
    <row r="145" ht="20.1" customHeight="1" spans="1:2">
      <c r="A145" s="178" t="s">
        <v>1426</v>
      </c>
      <c r="B145" s="177"/>
    </row>
    <row r="146" ht="20.1" customHeight="1" spans="1:2">
      <c r="A146" s="178" t="s">
        <v>1427</v>
      </c>
      <c r="B146" s="177">
        <f>SUM(B147:B154)</f>
        <v>0</v>
      </c>
    </row>
    <row r="147" ht="20.1" customHeight="1" spans="1:2">
      <c r="A147" s="178" t="s">
        <v>1428</v>
      </c>
      <c r="B147" s="177"/>
    </row>
    <row r="148" ht="20.1" customHeight="1" spans="1:2">
      <c r="A148" s="178" t="s">
        <v>1429</v>
      </c>
      <c r="B148" s="177"/>
    </row>
    <row r="149" ht="20.1" customHeight="1" spans="1:2">
      <c r="A149" s="178" t="s">
        <v>1430</v>
      </c>
      <c r="B149" s="177"/>
    </row>
    <row r="150" ht="20.1" customHeight="1" spans="1:2">
      <c r="A150" s="178" t="s">
        <v>1431</v>
      </c>
      <c r="B150" s="177"/>
    </row>
    <row r="151" ht="20.1" customHeight="1" spans="1:2">
      <c r="A151" s="178" t="s">
        <v>1432</v>
      </c>
      <c r="B151" s="177"/>
    </row>
    <row r="152" ht="20.1" customHeight="1" spans="1:2">
      <c r="A152" s="178" t="s">
        <v>1433</v>
      </c>
      <c r="B152" s="177"/>
    </row>
    <row r="153" ht="20.1" customHeight="1" spans="1:2">
      <c r="A153" s="178" t="s">
        <v>1434</v>
      </c>
      <c r="B153" s="177"/>
    </row>
    <row r="154" ht="20.1" customHeight="1" spans="1:2">
      <c r="A154" s="178" t="s">
        <v>1435</v>
      </c>
      <c r="B154" s="177"/>
    </row>
    <row r="155" ht="20.1" customHeight="1" spans="1:2">
      <c r="A155" s="178" t="s">
        <v>1436</v>
      </c>
      <c r="B155" s="177">
        <f>SUM(B156:B157)</f>
        <v>0</v>
      </c>
    </row>
    <row r="156" ht="20.1" customHeight="1" spans="1:2">
      <c r="A156" s="176" t="s">
        <v>1398</v>
      </c>
      <c r="B156" s="177"/>
    </row>
    <row r="157" ht="20.1" customHeight="1" spans="1:2">
      <c r="A157" s="176" t="s">
        <v>1437</v>
      </c>
      <c r="B157" s="177"/>
    </row>
    <row r="158" ht="20.1" customHeight="1" spans="1:2">
      <c r="A158" s="178" t="s">
        <v>1438</v>
      </c>
      <c r="B158" s="177">
        <f>SUM(B159:B160)</f>
        <v>0</v>
      </c>
    </row>
    <row r="159" ht="20.1" customHeight="1" spans="1:2">
      <c r="A159" s="176" t="s">
        <v>1398</v>
      </c>
      <c r="B159" s="177"/>
    </row>
    <row r="160" ht="20.1" customHeight="1" spans="1:2">
      <c r="A160" s="176" t="s">
        <v>1439</v>
      </c>
      <c r="B160" s="177"/>
    </row>
    <row r="161" ht="20.1" customHeight="1" spans="1:2">
      <c r="A161" s="178" t="s">
        <v>1440</v>
      </c>
      <c r="B161" s="177"/>
    </row>
    <row r="162" ht="20.1" customHeight="1" spans="1:2">
      <c r="A162" s="178" t="s">
        <v>1441</v>
      </c>
      <c r="B162" s="177">
        <f>SUM(B163:B165)</f>
        <v>0</v>
      </c>
    </row>
    <row r="163" ht="20.1" customHeight="1" spans="1:2">
      <c r="A163" s="176" t="s">
        <v>1407</v>
      </c>
      <c r="B163" s="177"/>
    </row>
    <row r="164" ht="20.1" customHeight="1" spans="1:2">
      <c r="A164" s="176" t="s">
        <v>1409</v>
      </c>
      <c r="B164" s="177"/>
    </row>
    <row r="165" ht="20.1" customHeight="1" spans="1:2">
      <c r="A165" s="176" t="s">
        <v>1442</v>
      </c>
      <c r="B165" s="177"/>
    </row>
    <row r="166" ht="20.1" customHeight="1" spans="1:2">
      <c r="A166" s="175" t="s">
        <v>1443</v>
      </c>
      <c r="B166" s="177">
        <f>B167</f>
        <v>0</v>
      </c>
    </row>
    <row r="167" ht="20.1" customHeight="1" spans="1:2">
      <c r="A167" s="178" t="s">
        <v>1444</v>
      </c>
      <c r="B167" s="177">
        <f>SUM(B168:B169)</f>
        <v>0</v>
      </c>
    </row>
    <row r="168" ht="20.1" customHeight="1" spans="1:2">
      <c r="A168" s="178" t="s">
        <v>1445</v>
      </c>
      <c r="B168" s="177"/>
    </row>
    <row r="169" ht="20.1" customHeight="1" spans="1:2">
      <c r="A169" s="178" t="s">
        <v>1446</v>
      </c>
      <c r="B169" s="177"/>
    </row>
    <row r="170" ht="20.1" customHeight="1" spans="1:2">
      <c r="A170" s="175" t="s">
        <v>1447</v>
      </c>
      <c r="B170" s="177">
        <f>B171+B175+B184</f>
        <v>4000</v>
      </c>
    </row>
    <row r="171" ht="20.1" customHeight="1" spans="1:2">
      <c r="A171" s="178" t="s">
        <v>1448</v>
      </c>
      <c r="B171" s="177">
        <v>4000</v>
      </c>
    </row>
    <row r="172" ht="20.1" customHeight="1" spans="1:2">
      <c r="A172" s="178" t="s">
        <v>1449</v>
      </c>
      <c r="B172" s="179">
        <v>4000</v>
      </c>
    </row>
    <row r="173" ht="20.1" customHeight="1" spans="1:2">
      <c r="A173" s="178" t="s">
        <v>1450</v>
      </c>
      <c r="B173" s="177"/>
    </row>
    <row r="174" ht="20.1" customHeight="1" spans="1:2">
      <c r="A174" s="178" t="s">
        <v>1451</v>
      </c>
      <c r="B174" s="177"/>
    </row>
    <row r="175" ht="20.1" customHeight="1" spans="1:2">
      <c r="A175" s="178" t="s">
        <v>1452</v>
      </c>
      <c r="B175" s="177">
        <f>SUM(B176:B183)</f>
        <v>0</v>
      </c>
    </row>
    <row r="176" ht="20.1" customHeight="1" spans="1:2">
      <c r="A176" s="178" t="s">
        <v>1453</v>
      </c>
      <c r="B176" s="177"/>
    </row>
    <row r="177" ht="20.1" customHeight="1" spans="1:2">
      <c r="A177" s="178" t="s">
        <v>1454</v>
      </c>
      <c r="B177" s="177"/>
    </row>
    <row r="178" ht="20.1" customHeight="1" spans="1:2">
      <c r="A178" s="178" t="s">
        <v>1455</v>
      </c>
      <c r="B178" s="177"/>
    </row>
    <row r="179" ht="20.1" customHeight="1" spans="1:2">
      <c r="A179" s="178" t="s">
        <v>1456</v>
      </c>
      <c r="B179" s="177"/>
    </row>
    <row r="180" ht="20.1" customHeight="1" spans="1:2">
      <c r="A180" s="178" t="s">
        <v>1457</v>
      </c>
      <c r="B180" s="177"/>
    </row>
    <row r="181" ht="20.1" customHeight="1" spans="1:2">
      <c r="A181" s="178" t="s">
        <v>1458</v>
      </c>
      <c r="B181" s="177"/>
    </row>
    <row r="182" ht="20.1" customHeight="1" spans="1:2">
      <c r="A182" s="178" t="s">
        <v>1459</v>
      </c>
      <c r="B182" s="177"/>
    </row>
    <row r="183" ht="20.1" customHeight="1" spans="1:2">
      <c r="A183" s="178" t="s">
        <v>1460</v>
      </c>
      <c r="B183" s="177"/>
    </row>
    <row r="184" ht="20.1" customHeight="1" spans="1:2">
      <c r="A184" s="178" t="s">
        <v>1461</v>
      </c>
      <c r="B184" s="177">
        <f>SUM(B185:B194)</f>
        <v>0</v>
      </c>
    </row>
    <row r="185" ht="20.1" customHeight="1" spans="1:2">
      <c r="A185" s="178" t="s">
        <v>1462</v>
      </c>
      <c r="B185" s="177"/>
    </row>
    <row r="186" ht="20.1" customHeight="1" spans="1:2">
      <c r="A186" s="178" t="s">
        <v>1463</v>
      </c>
      <c r="B186" s="177"/>
    </row>
    <row r="187" ht="20.1" customHeight="1" spans="1:2">
      <c r="A187" s="178" t="s">
        <v>1464</v>
      </c>
      <c r="B187" s="177"/>
    </row>
    <row r="188" ht="20.1" customHeight="1" spans="1:2">
      <c r="A188" s="178" t="s">
        <v>1465</v>
      </c>
      <c r="B188" s="177"/>
    </row>
    <row r="189" ht="20.1" customHeight="1" spans="1:2">
      <c r="A189" s="178" t="s">
        <v>1466</v>
      </c>
      <c r="B189" s="177"/>
    </row>
    <row r="190" ht="20.1" customHeight="1" spans="1:2">
      <c r="A190" s="178" t="s">
        <v>1467</v>
      </c>
      <c r="B190" s="177"/>
    </row>
    <row r="191" ht="20.1" customHeight="1" spans="1:2">
      <c r="A191" s="178" t="s">
        <v>1468</v>
      </c>
      <c r="B191" s="177"/>
    </row>
    <row r="192" ht="20.1" customHeight="1" spans="1:2">
      <c r="A192" s="178" t="s">
        <v>1469</v>
      </c>
      <c r="B192" s="177"/>
    </row>
    <row r="193" ht="20.1" customHeight="1" spans="1:2">
      <c r="A193" s="178" t="s">
        <v>1470</v>
      </c>
      <c r="B193" s="177"/>
    </row>
    <row r="194" ht="20.1" customHeight="1" spans="1:2">
      <c r="A194" s="178" t="s">
        <v>1471</v>
      </c>
      <c r="B194" s="177"/>
    </row>
    <row r="195" ht="20.1" customHeight="1" spans="1:2">
      <c r="A195" s="178" t="s">
        <v>1472</v>
      </c>
      <c r="B195" s="177">
        <v>5200</v>
      </c>
    </row>
    <row r="196" ht="20.1" customHeight="1" spans="1:2">
      <c r="A196" s="178" t="s">
        <v>1473</v>
      </c>
      <c r="B196" s="177">
        <v>5200</v>
      </c>
    </row>
    <row r="197" ht="20.1" customHeight="1" spans="1:2">
      <c r="A197" s="175" t="s">
        <v>1474</v>
      </c>
      <c r="B197" s="177">
        <f>SUM(B198:B213)</f>
        <v>7600</v>
      </c>
    </row>
    <row r="198" ht="20.1" customHeight="1" spans="1:2">
      <c r="A198" s="175" t="s">
        <v>1475</v>
      </c>
      <c r="B198" s="177"/>
    </row>
    <row r="199" ht="20.1" customHeight="1" spans="1:2">
      <c r="A199" s="175" t="s">
        <v>1476</v>
      </c>
      <c r="B199" s="177"/>
    </row>
    <row r="200" ht="20.1" customHeight="1" spans="1:2">
      <c r="A200" s="175" t="s">
        <v>1477</v>
      </c>
      <c r="B200" s="177"/>
    </row>
    <row r="201" ht="20.1" customHeight="1" spans="1:2">
      <c r="A201" s="175" t="s">
        <v>1478</v>
      </c>
      <c r="B201" s="177">
        <v>800</v>
      </c>
    </row>
    <row r="202" ht="20.1" customHeight="1" spans="1:2">
      <c r="A202" s="175" t="s">
        <v>1479</v>
      </c>
      <c r="B202" s="177"/>
    </row>
    <row r="203" ht="20.1" customHeight="1" spans="1:2">
      <c r="A203" s="175" t="s">
        <v>1480</v>
      </c>
      <c r="B203" s="177"/>
    </row>
    <row r="204" ht="20.1" customHeight="1" spans="1:2">
      <c r="A204" s="175" t="s">
        <v>1481</v>
      </c>
      <c r="B204" s="177"/>
    </row>
    <row r="205" ht="20.1" customHeight="1" spans="1:2">
      <c r="A205" s="175" t="s">
        <v>1482</v>
      </c>
      <c r="B205" s="177"/>
    </row>
    <row r="206" ht="20.1" customHeight="1" spans="1:2">
      <c r="A206" s="175" t="s">
        <v>1483</v>
      </c>
      <c r="B206" s="177"/>
    </row>
    <row r="207" ht="20.1" customHeight="1" spans="1:2">
      <c r="A207" s="175" t="s">
        <v>1484</v>
      </c>
      <c r="B207" s="177"/>
    </row>
    <row r="208" ht="20.1" customHeight="1" spans="1:2">
      <c r="A208" s="175" t="s">
        <v>1485</v>
      </c>
      <c r="B208" s="177"/>
    </row>
    <row r="209" ht="20.1" customHeight="1" spans="1:2">
      <c r="A209" s="175" t="s">
        <v>1486</v>
      </c>
      <c r="B209" s="177">
        <v>600</v>
      </c>
    </row>
    <row r="210" ht="20.1" customHeight="1" spans="1:2">
      <c r="A210" s="175" t="s">
        <v>1487</v>
      </c>
      <c r="B210" s="177"/>
    </row>
    <row r="211" ht="20.1" customHeight="1" spans="1:2">
      <c r="A211" s="175" t="s">
        <v>1488</v>
      </c>
      <c r="B211" s="181"/>
    </row>
    <row r="212" ht="20.1" customHeight="1" spans="1:2">
      <c r="A212" s="175" t="s">
        <v>1489</v>
      </c>
      <c r="B212" s="181">
        <v>6200</v>
      </c>
    </row>
    <row r="213" ht="20.1" customHeight="1" spans="1:2">
      <c r="A213" s="175" t="s">
        <v>1490</v>
      </c>
      <c r="B213" s="174"/>
    </row>
    <row r="214" ht="20.1" customHeight="1" spans="1:2">
      <c r="A214" s="175" t="s">
        <v>1491</v>
      </c>
      <c r="B214" s="174">
        <f>SUM(B215:B230)</f>
        <v>0</v>
      </c>
    </row>
    <row r="215" ht="20.1" customHeight="1" spans="1:2">
      <c r="A215" s="175" t="s">
        <v>1492</v>
      </c>
      <c r="B215" s="174"/>
    </row>
    <row r="216" ht="20.1" customHeight="1" spans="1:2">
      <c r="A216" s="175" t="s">
        <v>1493</v>
      </c>
      <c r="B216" s="174"/>
    </row>
    <row r="217" ht="20.1" customHeight="1" spans="1:2">
      <c r="A217" s="175" t="s">
        <v>1494</v>
      </c>
      <c r="B217" s="174"/>
    </row>
    <row r="218" ht="20.1" customHeight="1" spans="1:2">
      <c r="A218" s="175" t="s">
        <v>1495</v>
      </c>
      <c r="B218" s="174"/>
    </row>
    <row r="219" ht="20.1" customHeight="1" spans="1:2">
      <c r="A219" s="175" t="s">
        <v>1496</v>
      </c>
      <c r="B219" s="174"/>
    </row>
    <row r="220" ht="20.1" customHeight="1" spans="1:2">
      <c r="A220" s="175" t="s">
        <v>1497</v>
      </c>
      <c r="B220" s="174"/>
    </row>
    <row r="221" ht="20.1" customHeight="1" spans="1:2">
      <c r="A221" s="175" t="s">
        <v>1498</v>
      </c>
      <c r="B221" s="174"/>
    </row>
    <row r="222" ht="20.1" customHeight="1" spans="1:2">
      <c r="A222" s="175" t="s">
        <v>1499</v>
      </c>
      <c r="B222" s="174"/>
    </row>
    <row r="223" ht="20.1" customHeight="1" spans="1:2">
      <c r="A223" s="175" t="s">
        <v>1500</v>
      </c>
      <c r="B223" s="174"/>
    </row>
    <row r="224" ht="20.1" customHeight="1" spans="1:2">
      <c r="A224" s="175" t="s">
        <v>1501</v>
      </c>
      <c r="B224" s="174"/>
    </row>
    <row r="225" ht="20.1" customHeight="1" spans="1:2">
      <c r="A225" s="175" t="s">
        <v>1502</v>
      </c>
      <c r="B225" s="174"/>
    </row>
    <row r="226" ht="20.1" customHeight="1" spans="1:2">
      <c r="A226" s="175" t="s">
        <v>1503</v>
      </c>
      <c r="B226" s="174"/>
    </row>
    <row r="227" ht="20.1" customHeight="1" spans="1:2">
      <c r="A227" s="175" t="s">
        <v>1504</v>
      </c>
      <c r="B227" s="174"/>
    </row>
    <row r="228" ht="20.1" customHeight="1" spans="1:2">
      <c r="A228" s="175" t="s">
        <v>1505</v>
      </c>
      <c r="B228" s="174"/>
    </row>
    <row r="229" ht="20.1" customHeight="1" spans="1:2">
      <c r="A229" s="175" t="s">
        <v>1506</v>
      </c>
      <c r="B229" s="174"/>
    </row>
    <row r="230" ht="20.1" customHeight="1" spans="1:2">
      <c r="A230" s="175" t="s">
        <v>1507</v>
      </c>
      <c r="B230" s="174"/>
    </row>
    <row r="231" ht="20.1" customHeight="1" spans="1:2">
      <c r="A231" s="175" t="s">
        <v>1508</v>
      </c>
      <c r="B231" s="174">
        <f>B232+B245</f>
        <v>0</v>
      </c>
    </row>
    <row r="232" ht="20.1" customHeight="1" spans="1:2">
      <c r="A232" s="175" t="s">
        <v>1509</v>
      </c>
      <c r="B232" s="174">
        <f>SUM(B233:B244)</f>
        <v>0</v>
      </c>
    </row>
    <row r="233" ht="20.1" customHeight="1" spans="1:2">
      <c r="A233" s="175" t="s">
        <v>1510</v>
      </c>
      <c r="B233" s="174"/>
    </row>
    <row r="234" ht="20.1" customHeight="1" spans="1:2">
      <c r="A234" s="175" t="s">
        <v>1511</v>
      </c>
      <c r="B234" s="174"/>
    </row>
    <row r="235" ht="20.1" customHeight="1" spans="1:2">
      <c r="A235" s="175" t="s">
        <v>1512</v>
      </c>
      <c r="B235" s="174"/>
    </row>
    <row r="236" ht="20.1" customHeight="1" spans="1:2">
      <c r="A236" s="175" t="s">
        <v>1513</v>
      </c>
      <c r="B236" s="174"/>
    </row>
    <row r="237" ht="20.1" customHeight="1" spans="1:2">
      <c r="A237" s="175" t="s">
        <v>1514</v>
      </c>
      <c r="B237" s="174"/>
    </row>
    <row r="238" ht="20.1" customHeight="1" spans="1:2">
      <c r="A238" s="175" t="s">
        <v>1515</v>
      </c>
      <c r="B238" s="174"/>
    </row>
    <row r="239" ht="20.1" customHeight="1" spans="1:2">
      <c r="A239" s="175" t="s">
        <v>1516</v>
      </c>
      <c r="B239" s="174"/>
    </row>
    <row r="240" ht="20.1" customHeight="1" spans="1:2">
      <c r="A240" s="175" t="s">
        <v>1517</v>
      </c>
      <c r="B240" s="174"/>
    </row>
    <row r="241" ht="20.1" customHeight="1" spans="1:2">
      <c r="A241" s="175" t="s">
        <v>1518</v>
      </c>
      <c r="B241" s="174"/>
    </row>
    <row r="242" ht="20.1" customHeight="1" spans="1:2">
      <c r="A242" s="175" t="s">
        <v>1519</v>
      </c>
      <c r="B242" s="174"/>
    </row>
    <row r="243" ht="20.1" customHeight="1" spans="1:2">
      <c r="A243" s="175" t="s">
        <v>1520</v>
      </c>
      <c r="B243" s="174"/>
    </row>
    <row r="244" ht="20.1" customHeight="1" spans="1:2">
      <c r="A244" s="175" t="s">
        <v>1521</v>
      </c>
      <c r="B244" s="174"/>
    </row>
    <row r="245" ht="20.1" customHeight="1" spans="1:2">
      <c r="A245" s="175" t="s">
        <v>1522</v>
      </c>
      <c r="B245" s="174">
        <f>SUM(B246:B251)</f>
        <v>0</v>
      </c>
    </row>
    <row r="246" ht="20.1" customHeight="1" spans="1:2">
      <c r="A246" s="175" t="s">
        <v>1523</v>
      </c>
      <c r="B246" s="174"/>
    </row>
    <row r="247" ht="20.1" customHeight="1" spans="1:2">
      <c r="A247" s="175" t="s">
        <v>1524</v>
      </c>
      <c r="B247" s="174"/>
    </row>
    <row r="248" ht="20.1" customHeight="1" spans="1:2">
      <c r="A248" s="175" t="s">
        <v>1525</v>
      </c>
      <c r="B248" s="174"/>
    </row>
    <row r="249" ht="20.1" customHeight="1" spans="1:2">
      <c r="A249" s="175" t="s">
        <v>1526</v>
      </c>
      <c r="B249" s="174"/>
    </row>
    <row r="250" ht="20.1" customHeight="1" spans="1:2">
      <c r="A250" s="175" t="s">
        <v>1527</v>
      </c>
      <c r="B250" s="181"/>
    </row>
    <row r="251" ht="20.1" customHeight="1" spans="1:2">
      <c r="A251" s="175" t="s">
        <v>1528</v>
      </c>
      <c r="B251" s="181"/>
    </row>
    <row r="252" ht="20.1" customHeight="1" spans="1:2">
      <c r="A252" s="182"/>
      <c r="B252" s="181"/>
    </row>
    <row r="253" ht="20.1" customHeight="1" spans="1:2">
      <c r="A253" s="182"/>
      <c r="B253" s="181"/>
    </row>
    <row r="254" ht="20.1" customHeight="1" spans="1:2">
      <c r="A254" s="182"/>
      <c r="B254" s="181"/>
    </row>
    <row r="255" ht="20.1" customHeight="1" spans="1:2">
      <c r="A255" s="182"/>
      <c r="B255" s="181"/>
    </row>
    <row r="256" ht="20.1" customHeight="1" spans="1:2">
      <c r="A256" s="182"/>
      <c r="B256" s="181"/>
    </row>
    <row r="257" ht="20.1" customHeight="1" spans="1:2">
      <c r="A257" s="170" t="s">
        <v>1529</v>
      </c>
      <c r="B257" s="170">
        <f>B5+B21+B32+B87+B114+B166+B170+B197+B214+B231+B195</f>
        <v>31554</v>
      </c>
    </row>
    <row r="258" ht="20.1" customHeight="1" spans="1:2">
      <c r="A258" s="182" t="s">
        <v>1530</v>
      </c>
      <c r="B258" s="181">
        <f>B259+B262+B263+B264+B265</f>
        <v>44829</v>
      </c>
    </row>
    <row r="259" ht="20.1" customHeight="1" spans="1:2">
      <c r="A259" s="182" t="s">
        <v>1531</v>
      </c>
      <c r="B259" s="181">
        <f>B260+B261</f>
        <v>0</v>
      </c>
    </row>
    <row r="260" ht="20.1" customHeight="1" spans="1:2">
      <c r="A260" s="182" t="s">
        <v>1532</v>
      </c>
      <c r="B260" s="181"/>
    </row>
    <row r="261" ht="20.1" customHeight="1" spans="1:2">
      <c r="A261" s="182" t="s">
        <v>1533</v>
      </c>
      <c r="B261" s="181"/>
    </row>
    <row r="262" ht="20.1" customHeight="1" spans="1:2">
      <c r="A262" s="182" t="s">
        <v>1534</v>
      </c>
      <c r="B262" s="181">
        <v>34866</v>
      </c>
    </row>
    <row r="263" ht="20.1" customHeight="1" spans="1:2">
      <c r="A263" s="182" t="s">
        <v>1535</v>
      </c>
      <c r="B263" s="181">
        <v>9963</v>
      </c>
    </row>
    <row r="264" ht="20.1" customHeight="1" spans="1:2">
      <c r="A264" s="182" t="s">
        <v>1536</v>
      </c>
      <c r="B264" s="181"/>
    </row>
    <row r="265" ht="20.1" customHeight="1" spans="1:2">
      <c r="A265" s="182" t="s">
        <v>1537</v>
      </c>
      <c r="B265" s="181"/>
    </row>
    <row r="266" ht="20.1" customHeight="1" spans="1:2">
      <c r="A266" s="182"/>
      <c r="B266" s="181"/>
    </row>
    <row r="267" ht="20.1" customHeight="1" spans="1:2">
      <c r="A267" s="182"/>
      <c r="B267" s="181"/>
    </row>
    <row r="268" ht="20.1" customHeight="1" spans="1:2">
      <c r="A268" s="182"/>
      <c r="B268" s="181"/>
    </row>
    <row r="269" ht="20.1" customHeight="1" spans="1:2">
      <c r="A269" s="182"/>
      <c r="B269" s="181"/>
    </row>
    <row r="270" ht="20.1" customHeight="1" spans="1:2">
      <c r="A270" s="170" t="s">
        <v>156</v>
      </c>
      <c r="B270" s="170">
        <f>B257+B258</f>
        <v>76383</v>
      </c>
    </row>
  </sheetData>
  <mergeCells count="1">
    <mergeCell ref="A2:B2"/>
  </mergeCells>
  <printOptions horizontalCentered="1"/>
  <pageMargins left="0.747916666666667" right="0.747916666666667" top="0.786805555555556" bottom="0.708333333333333"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B271"/>
  <sheetViews>
    <sheetView showGridLines="0" showZeros="0" workbookViewId="0">
      <pane ySplit="1" topLeftCell="A246" activePane="bottomLeft" state="frozen"/>
      <selection/>
      <selection pane="bottomLeft" activeCell="J20" sqref="J20"/>
    </sheetView>
  </sheetViews>
  <sheetFormatPr defaultColWidth="9" defaultRowHeight="15.75" outlineLevelCol="1"/>
  <cols>
    <col min="1" max="1" width="65.75" style="161" customWidth="1"/>
    <col min="2" max="2" width="13.875" style="163" customWidth="1"/>
    <col min="3" max="16384" width="9" style="161"/>
  </cols>
  <sheetData>
    <row r="1" s="161" customFormat="1" ht="27.75" customHeight="1" spans="1:2">
      <c r="A1" s="164" t="s">
        <v>1538</v>
      </c>
      <c r="B1" s="163"/>
    </row>
    <row r="2" s="161" customFormat="1" ht="27.75" customHeight="1" spans="1:2">
      <c r="A2" s="165" t="s">
        <v>1539</v>
      </c>
      <c r="B2" s="165"/>
    </row>
    <row r="3" s="161" customFormat="1" ht="27.75" customHeight="1" spans="1:2">
      <c r="A3" s="166" t="s">
        <v>100</v>
      </c>
      <c r="B3" s="166"/>
    </row>
    <row r="4" s="161" customFormat="1" ht="27.75" customHeight="1" spans="1:2">
      <c r="A4" s="167"/>
      <c r="B4" s="168" t="s">
        <v>103</v>
      </c>
    </row>
    <row r="5" s="161" customFormat="1" ht="20.1" customHeight="1" spans="1:2">
      <c r="A5" s="169" t="s">
        <v>1310</v>
      </c>
      <c r="B5" s="170" t="s">
        <v>39</v>
      </c>
    </row>
    <row r="6" s="161" customFormat="1" ht="20.1" customHeight="1" spans="1:2">
      <c r="A6" s="171" t="s">
        <v>1311</v>
      </c>
      <c r="B6" s="172">
        <f>B7+B13+B19</f>
        <v>0</v>
      </c>
    </row>
    <row r="7" s="161" customFormat="1" ht="20.1" customHeight="1" spans="1:2">
      <c r="A7" s="173" t="s">
        <v>1312</v>
      </c>
      <c r="B7" s="174">
        <f>SUM(B8:B12)</f>
        <v>0</v>
      </c>
    </row>
    <row r="8" s="161" customFormat="1" ht="20.1" customHeight="1" spans="1:2">
      <c r="A8" s="175" t="s">
        <v>1313</v>
      </c>
      <c r="B8" s="174"/>
    </row>
    <row r="9" s="161" customFormat="1" ht="20.1" customHeight="1" spans="1:2">
      <c r="A9" s="175" t="s">
        <v>1314</v>
      </c>
      <c r="B9" s="174"/>
    </row>
    <row r="10" s="161" customFormat="1" ht="20.1" customHeight="1" spans="1:2">
      <c r="A10" s="175" t="s">
        <v>1315</v>
      </c>
      <c r="B10" s="174"/>
    </row>
    <row r="11" s="161" customFormat="1" ht="20.1" customHeight="1" spans="1:2">
      <c r="A11" s="175" t="s">
        <v>1316</v>
      </c>
      <c r="B11" s="174"/>
    </row>
    <row r="12" s="161" customFormat="1" ht="20.1" customHeight="1" spans="1:2">
      <c r="A12" s="175" t="s">
        <v>1317</v>
      </c>
      <c r="B12" s="174"/>
    </row>
    <row r="13" s="161" customFormat="1" ht="20.1" customHeight="1" spans="1:2">
      <c r="A13" s="173" t="s">
        <v>1318</v>
      </c>
      <c r="B13" s="174">
        <f>SUM(B14:B18)</f>
        <v>0</v>
      </c>
    </row>
    <row r="14" s="161" customFormat="1" ht="20.1" customHeight="1" spans="1:2">
      <c r="A14" s="173" t="s">
        <v>1319</v>
      </c>
      <c r="B14" s="174"/>
    </row>
    <row r="15" s="161" customFormat="1" ht="20.1" customHeight="1" spans="1:2">
      <c r="A15" s="173" t="s">
        <v>1320</v>
      </c>
      <c r="B15" s="174"/>
    </row>
    <row r="16" s="161" customFormat="1" ht="20.1" customHeight="1" spans="1:2">
      <c r="A16" s="173" t="s">
        <v>1321</v>
      </c>
      <c r="B16" s="174"/>
    </row>
    <row r="17" s="161" customFormat="1" ht="20.1" customHeight="1" spans="1:2">
      <c r="A17" s="173" t="s">
        <v>1322</v>
      </c>
      <c r="B17" s="174"/>
    </row>
    <row r="18" s="161" customFormat="1" ht="20.1" customHeight="1" spans="1:2">
      <c r="A18" s="173" t="s">
        <v>1323</v>
      </c>
      <c r="B18" s="174"/>
    </row>
    <row r="19" s="161" customFormat="1" ht="20.1" customHeight="1" spans="1:2">
      <c r="A19" s="173" t="s">
        <v>1324</v>
      </c>
      <c r="B19" s="174">
        <f>SUM(B20:B21)</f>
        <v>0</v>
      </c>
    </row>
    <row r="20" s="161" customFormat="1" ht="20.1" customHeight="1" spans="1:2">
      <c r="A20" s="176" t="s">
        <v>1325</v>
      </c>
      <c r="B20" s="174"/>
    </row>
    <row r="21" s="161" customFormat="1" ht="20.1" customHeight="1" spans="1:2">
      <c r="A21" s="176" t="s">
        <v>1326</v>
      </c>
      <c r="B21" s="174"/>
    </row>
    <row r="22" s="161" customFormat="1" ht="20.1" customHeight="1" spans="1:2">
      <c r="A22" s="171" t="s">
        <v>1327</v>
      </c>
      <c r="B22" s="177">
        <f>B23+B28</f>
        <v>0</v>
      </c>
    </row>
    <row r="23" s="161" customFormat="1" ht="20.1" customHeight="1" spans="1:2">
      <c r="A23" s="171" t="s">
        <v>1328</v>
      </c>
      <c r="B23" s="177">
        <f>SUM(B24:B27)</f>
        <v>0</v>
      </c>
    </row>
    <row r="24" s="161" customFormat="1" ht="20.1" customHeight="1" spans="1:2">
      <c r="A24" s="171" t="s">
        <v>1329</v>
      </c>
      <c r="B24" s="177"/>
    </row>
    <row r="25" s="161" customFormat="1" ht="20.1" customHeight="1" spans="1:2">
      <c r="A25" s="171" t="s">
        <v>1330</v>
      </c>
      <c r="B25" s="177"/>
    </row>
    <row r="26" s="161" customFormat="1" ht="20.1" customHeight="1" spans="1:2">
      <c r="A26" s="171" t="s">
        <v>1331</v>
      </c>
      <c r="B26" s="177"/>
    </row>
    <row r="27" s="161" customFormat="1" ht="20.1" customHeight="1" spans="1:2">
      <c r="A27" s="171" t="s">
        <v>1332</v>
      </c>
      <c r="B27" s="177"/>
    </row>
    <row r="28" s="161" customFormat="1" ht="20.1" customHeight="1" spans="1:2">
      <c r="A28" s="171" t="s">
        <v>1333</v>
      </c>
      <c r="B28" s="177">
        <f>SUM(B29:B32)</f>
        <v>0</v>
      </c>
    </row>
    <row r="29" s="161" customFormat="1" ht="20.1" customHeight="1" spans="1:2">
      <c r="A29" s="171" t="s">
        <v>1334</v>
      </c>
      <c r="B29" s="177"/>
    </row>
    <row r="30" s="161" customFormat="1" ht="20.1" customHeight="1" spans="1:2">
      <c r="A30" s="171" t="s">
        <v>1335</v>
      </c>
      <c r="B30" s="177"/>
    </row>
    <row r="31" s="161" customFormat="1" ht="20.1" customHeight="1" spans="1:2">
      <c r="A31" s="171" t="s">
        <v>1336</v>
      </c>
      <c r="B31" s="177"/>
    </row>
    <row r="32" s="161" customFormat="1" ht="20.1" customHeight="1" spans="1:2">
      <c r="A32" s="171" t="s">
        <v>1337</v>
      </c>
      <c r="B32" s="177"/>
    </row>
    <row r="33" s="161" customFormat="1" ht="20.1" customHeight="1" spans="1:2">
      <c r="A33" s="171" t="s">
        <v>1338</v>
      </c>
      <c r="B33" s="177">
        <v>14754</v>
      </c>
    </row>
    <row r="34" s="161" customFormat="1" ht="20.1" customHeight="1" spans="1:2">
      <c r="A34" s="171" t="s">
        <v>1339</v>
      </c>
      <c r="B34" s="177">
        <f>B35+B37+B38</f>
        <v>12683</v>
      </c>
    </row>
    <row r="35" s="161" customFormat="1" ht="20.1" customHeight="1" spans="1:2">
      <c r="A35" s="178" t="s">
        <v>1340</v>
      </c>
      <c r="B35" s="179">
        <v>6000</v>
      </c>
    </row>
    <row r="36" s="161" customFormat="1" ht="20.1" customHeight="1" spans="1:2">
      <c r="A36" s="178" t="s">
        <v>1341</v>
      </c>
      <c r="B36" s="177"/>
    </row>
    <row r="37" s="161" customFormat="1" ht="20.1" customHeight="1" spans="1:2">
      <c r="A37" s="178" t="s">
        <v>1342</v>
      </c>
      <c r="B37" s="179">
        <v>4820</v>
      </c>
    </row>
    <row r="38" s="162" customFormat="1" ht="20.1" customHeight="1" spans="1:2">
      <c r="A38" s="178" t="s">
        <v>1343</v>
      </c>
      <c r="B38" s="179">
        <v>1863</v>
      </c>
    </row>
    <row r="39" s="161" customFormat="1" ht="20.1" customHeight="1" spans="1:2">
      <c r="A39" s="178" t="s">
        <v>1344</v>
      </c>
      <c r="B39" s="177"/>
    </row>
    <row r="40" s="161" customFormat="1" ht="20.1" customHeight="1" spans="1:2">
      <c r="A40" s="178" t="s">
        <v>1345</v>
      </c>
      <c r="B40" s="177"/>
    </row>
    <row r="41" s="161" customFormat="1" ht="20.1" customHeight="1" spans="1:2">
      <c r="A41" s="178" t="s">
        <v>1346</v>
      </c>
      <c r="B41" s="177"/>
    </row>
    <row r="42" s="161" customFormat="1" ht="20.1" customHeight="1" spans="1:2">
      <c r="A42" s="178" t="s">
        <v>1347</v>
      </c>
      <c r="B42" s="177"/>
    </row>
    <row r="43" s="161" customFormat="1" ht="20.1" customHeight="1" spans="1:2">
      <c r="A43" s="178" t="s">
        <v>1348</v>
      </c>
      <c r="B43" s="177"/>
    </row>
    <row r="44" s="161" customFormat="1" ht="20.1" customHeight="1" spans="1:2">
      <c r="A44" s="178" t="s">
        <v>1349</v>
      </c>
      <c r="B44" s="177"/>
    </row>
    <row r="45" s="161" customFormat="1" ht="20.1" customHeight="1" spans="1:2">
      <c r="A45" s="178" t="s">
        <v>1350</v>
      </c>
      <c r="B45" s="177"/>
    </row>
    <row r="46" s="161" customFormat="1" ht="20.1" customHeight="1" spans="1:2">
      <c r="A46" s="178" t="s">
        <v>1351</v>
      </c>
      <c r="B46" s="177"/>
    </row>
    <row r="47" s="161" customFormat="1" ht="20.1" customHeight="1" spans="1:2">
      <c r="A47" s="171" t="s">
        <v>1352</v>
      </c>
      <c r="B47" s="177">
        <f>SUM(B48:B50)</f>
        <v>0</v>
      </c>
    </row>
    <row r="48" s="161" customFormat="1" ht="20.1" customHeight="1" spans="1:2">
      <c r="A48" s="178" t="s">
        <v>1340</v>
      </c>
      <c r="B48" s="177"/>
    </row>
    <row r="49" s="161" customFormat="1" ht="20.1" customHeight="1" spans="1:2">
      <c r="A49" s="178" t="s">
        <v>1341</v>
      </c>
      <c r="B49" s="177"/>
    </row>
    <row r="50" s="161" customFormat="1" ht="20.1" customHeight="1" spans="1:2">
      <c r="A50" s="178" t="s">
        <v>1353</v>
      </c>
      <c r="B50" s="177"/>
    </row>
    <row r="51" s="161" customFormat="1" ht="20.1" customHeight="1" spans="1:2">
      <c r="A51" s="171" t="s">
        <v>1354</v>
      </c>
      <c r="B51" s="177"/>
    </row>
    <row r="52" s="161" customFormat="1" ht="20.1" customHeight="1" spans="1:2">
      <c r="A52" s="171" t="s">
        <v>1355</v>
      </c>
      <c r="B52" s="177">
        <v>600</v>
      </c>
    </row>
    <row r="53" s="161" customFormat="1" ht="20.1" customHeight="1" spans="1:2">
      <c r="A53" s="178" t="s">
        <v>1356</v>
      </c>
      <c r="B53" s="177"/>
    </row>
    <row r="54" s="161" customFormat="1" ht="20.1" customHeight="1" spans="1:2">
      <c r="A54" s="178" t="s">
        <v>1357</v>
      </c>
      <c r="B54" s="177"/>
    </row>
    <row r="55" s="161" customFormat="1" ht="20.1" customHeight="1" spans="1:2">
      <c r="A55" s="178" t="s">
        <v>1358</v>
      </c>
      <c r="B55" s="177"/>
    </row>
    <row r="56" s="161" customFormat="1" ht="20.1" customHeight="1" spans="1:2">
      <c r="A56" s="178" t="s">
        <v>1359</v>
      </c>
      <c r="B56" s="177"/>
    </row>
    <row r="57" s="161" customFormat="1" ht="20.1" customHeight="1" spans="1:2">
      <c r="A57" s="178" t="s">
        <v>1360</v>
      </c>
      <c r="B57" s="177">
        <v>600</v>
      </c>
    </row>
    <row r="58" s="161" customFormat="1" ht="20.1" customHeight="1" spans="1:2">
      <c r="A58" s="171" t="s">
        <v>1361</v>
      </c>
      <c r="B58" s="179">
        <v>1472</v>
      </c>
    </row>
    <row r="59" s="161" customFormat="1" ht="20.1" customHeight="1" spans="1:2">
      <c r="A59" s="171" t="s">
        <v>1362</v>
      </c>
      <c r="B59" s="177"/>
    </row>
    <row r="60" s="161" customFormat="1" ht="20.1" customHeight="1" spans="1:2">
      <c r="A60" s="171" t="s">
        <v>1363</v>
      </c>
      <c r="B60" s="177"/>
    </row>
    <row r="61" s="161" customFormat="1" ht="20.1" customHeight="1" spans="1:2">
      <c r="A61" s="171" t="s">
        <v>1364</v>
      </c>
      <c r="B61" s="179">
        <v>1472</v>
      </c>
    </row>
    <row r="62" s="161" customFormat="1" ht="20.1" customHeight="1" spans="1:2">
      <c r="A62" s="180" t="s">
        <v>1365</v>
      </c>
      <c r="B62" s="177">
        <f>SUM(B63:B65)</f>
        <v>0</v>
      </c>
    </row>
    <row r="63" s="161" customFormat="1" ht="20.1" customHeight="1" spans="1:2">
      <c r="A63" s="176" t="s">
        <v>1340</v>
      </c>
      <c r="B63" s="177"/>
    </row>
    <row r="64" s="161" customFormat="1" ht="20.1" customHeight="1" spans="1:2">
      <c r="A64" s="176" t="s">
        <v>1341</v>
      </c>
      <c r="B64" s="177"/>
    </row>
    <row r="65" s="161" customFormat="1" ht="20.1" customHeight="1" spans="1:2">
      <c r="A65" s="176" t="s">
        <v>1366</v>
      </c>
      <c r="B65" s="177"/>
    </row>
    <row r="66" s="161" customFormat="1" ht="20.1" customHeight="1" spans="1:2">
      <c r="A66" s="180" t="s">
        <v>1367</v>
      </c>
      <c r="B66" s="177">
        <f>SUM(B67:B69)</f>
        <v>0</v>
      </c>
    </row>
    <row r="67" s="161" customFormat="1" ht="20.1" customHeight="1" spans="1:2">
      <c r="A67" s="176" t="s">
        <v>1340</v>
      </c>
      <c r="B67" s="177"/>
    </row>
    <row r="68" s="161" customFormat="1" ht="20.1" customHeight="1" spans="1:2">
      <c r="A68" s="176" t="s">
        <v>1341</v>
      </c>
      <c r="B68" s="177"/>
    </row>
    <row r="69" s="161" customFormat="1" ht="20.1" customHeight="1" spans="1:2">
      <c r="A69" s="176" t="s">
        <v>1368</v>
      </c>
      <c r="B69" s="177"/>
    </row>
    <row r="70" s="161" customFormat="1" ht="20.1" customHeight="1" spans="1:2">
      <c r="A70" s="180" t="s">
        <v>1369</v>
      </c>
      <c r="B70" s="177">
        <f>SUM(B71:B75)</f>
        <v>0</v>
      </c>
    </row>
    <row r="71" s="161" customFormat="1" ht="20.1" customHeight="1" spans="1:2">
      <c r="A71" s="176" t="s">
        <v>1356</v>
      </c>
      <c r="B71" s="177"/>
    </row>
    <row r="72" s="161" customFormat="1" ht="20.1" customHeight="1" spans="1:2">
      <c r="A72" s="176" t="s">
        <v>1357</v>
      </c>
      <c r="B72" s="177"/>
    </row>
    <row r="73" s="161" customFormat="1" ht="20.1" customHeight="1" spans="1:2">
      <c r="A73" s="176" t="s">
        <v>1358</v>
      </c>
      <c r="B73" s="177"/>
    </row>
    <row r="74" s="161" customFormat="1" ht="20.1" customHeight="1" spans="1:2">
      <c r="A74" s="176" t="s">
        <v>1359</v>
      </c>
      <c r="B74" s="177"/>
    </row>
    <row r="75" s="161" customFormat="1" ht="20.1" customHeight="1" spans="1:2">
      <c r="A75" s="176" t="s">
        <v>1370</v>
      </c>
      <c r="B75" s="177"/>
    </row>
    <row r="76" s="161" customFormat="1" ht="20.1" customHeight="1" spans="1:2">
      <c r="A76" s="180" t="s">
        <v>1371</v>
      </c>
      <c r="B76" s="177">
        <f>SUM(B77:B78)</f>
        <v>0</v>
      </c>
    </row>
    <row r="77" s="161" customFormat="1" ht="20.1" customHeight="1" spans="1:2">
      <c r="A77" s="176" t="s">
        <v>1362</v>
      </c>
      <c r="B77" s="177"/>
    </row>
    <row r="78" s="161" customFormat="1" ht="20.1" customHeight="1" spans="1:2">
      <c r="A78" s="176" t="s">
        <v>1372</v>
      </c>
      <c r="B78" s="177"/>
    </row>
    <row r="79" s="161" customFormat="1" ht="20.1" customHeight="1" spans="1:2">
      <c r="A79" s="176" t="s">
        <v>1373</v>
      </c>
      <c r="B79" s="177">
        <f>SUM(B80:B87)</f>
        <v>0</v>
      </c>
    </row>
    <row r="80" s="161" customFormat="1" ht="20.1" customHeight="1" spans="1:2">
      <c r="A80" s="176" t="s">
        <v>1340</v>
      </c>
      <c r="B80" s="177"/>
    </row>
    <row r="81" s="161" customFormat="1" ht="20.1" customHeight="1" spans="1:2">
      <c r="A81" s="176" t="s">
        <v>1341</v>
      </c>
      <c r="B81" s="177"/>
    </row>
    <row r="82" s="161" customFormat="1" ht="20.1" customHeight="1" spans="1:2">
      <c r="A82" s="176" t="s">
        <v>1342</v>
      </c>
      <c r="B82" s="177"/>
    </row>
    <row r="83" s="161" customFormat="1" ht="20.1" customHeight="1" spans="1:2">
      <c r="A83" s="176" t="s">
        <v>1343</v>
      </c>
      <c r="B83" s="177"/>
    </row>
    <row r="84" s="161" customFormat="1" ht="20.1" customHeight="1" spans="1:2">
      <c r="A84" s="176" t="s">
        <v>1346</v>
      </c>
      <c r="B84" s="177"/>
    </row>
    <row r="85" s="161" customFormat="1" ht="20.1" customHeight="1" spans="1:2">
      <c r="A85" s="176" t="s">
        <v>1348</v>
      </c>
      <c r="B85" s="177"/>
    </row>
    <row r="86" s="161" customFormat="1" ht="20.1" customHeight="1" spans="1:2">
      <c r="A86" s="176" t="s">
        <v>1349</v>
      </c>
      <c r="B86" s="177"/>
    </row>
    <row r="87" s="161" customFormat="1" ht="20.1" customHeight="1" spans="1:2">
      <c r="A87" s="176" t="s">
        <v>1374</v>
      </c>
      <c r="B87" s="177"/>
    </row>
    <row r="88" s="161" customFormat="1" ht="20.1" customHeight="1" spans="1:2">
      <c r="A88" s="171" t="s">
        <v>1375</v>
      </c>
      <c r="B88" s="177">
        <f>B89+B99+B94+B104+B108+B112</f>
        <v>0</v>
      </c>
    </row>
    <row r="89" s="161" customFormat="1" ht="20.1" customHeight="1" spans="1:2">
      <c r="A89" s="178" t="s">
        <v>1376</v>
      </c>
      <c r="B89" s="177">
        <f>SUM(B90:B93)</f>
        <v>0</v>
      </c>
    </row>
    <row r="90" s="161" customFormat="1" ht="20.1" customHeight="1" spans="1:2">
      <c r="A90" s="178" t="s">
        <v>1377</v>
      </c>
      <c r="B90" s="177"/>
    </row>
    <row r="91" s="161" customFormat="1" ht="20.1" customHeight="1" spans="1:2">
      <c r="A91" s="178" t="s">
        <v>1378</v>
      </c>
      <c r="B91" s="177"/>
    </row>
    <row r="92" s="161" customFormat="1" ht="20.1" customHeight="1" spans="1:2">
      <c r="A92" s="178" t="s">
        <v>1379</v>
      </c>
      <c r="B92" s="177"/>
    </row>
    <row r="93" s="161" customFormat="1" ht="20.1" customHeight="1" spans="1:2">
      <c r="A93" s="178" t="s">
        <v>1380</v>
      </c>
      <c r="B93" s="177"/>
    </row>
    <row r="94" s="161" customFormat="1" ht="20.1" customHeight="1" spans="1:2">
      <c r="A94" s="178" t="s">
        <v>1381</v>
      </c>
      <c r="B94" s="177">
        <f>SUM(B95:B98)</f>
        <v>0</v>
      </c>
    </row>
    <row r="95" s="161" customFormat="1" ht="20.1" customHeight="1" spans="1:2">
      <c r="A95" s="178" t="s">
        <v>1377</v>
      </c>
      <c r="B95" s="177"/>
    </row>
    <row r="96" s="161" customFormat="1" ht="20.1" customHeight="1" spans="1:2">
      <c r="A96" s="178" t="s">
        <v>1378</v>
      </c>
      <c r="B96" s="177"/>
    </row>
    <row r="97" s="161" customFormat="1" ht="20.1" customHeight="1" spans="1:2">
      <c r="A97" s="178" t="s">
        <v>1382</v>
      </c>
      <c r="B97" s="177"/>
    </row>
    <row r="98" s="161" customFormat="1" ht="20.1" customHeight="1" spans="1:2">
      <c r="A98" s="178" t="s">
        <v>1383</v>
      </c>
      <c r="B98" s="177"/>
    </row>
    <row r="99" s="161" customFormat="1" ht="20.1" customHeight="1" spans="1:2">
      <c r="A99" s="178" t="s">
        <v>1384</v>
      </c>
      <c r="B99" s="177">
        <f>SUM(B100:B103)</f>
        <v>0</v>
      </c>
    </row>
    <row r="100" s="161" customFormat="1" ht="20.1" customHeight="1" spans="1:2">
      <c r="A100" s="178" t="s">
        <v>1385</v>
      </c>
      <c r="B100" s="177"/>
    </row>
    <row r="101" s="161" customFormat="1" ht="20.1" customHeight="1" spans="1:2">
      <c r="A101" s="178" t="s">
        <v>1386</v>
      </c>
      <c r="B101" s="177"/>
    </row>
    <row r="102" s="161" customFormat="1" ht="20.1" customHeight="1" spans="1:2">
      <c r="A102" s="178" t="s">
        <v>1387</v>
      </c>
      <c r="B102" s="177"/>
    </row>
    <row r="103" s="161" customFormat="1" ht="20.1" customHeight="1" spans="1:2">
      <c r="A103" s="178" t="s">
        <v>1388</v>
      </c>
      <c r="B103" s="177"/>
    </row>
    <row r="104" s="161" customFormat="1" ht="20.1" customHeight="1" spans="1:2">
      <c r="A104" s="175" t="s">
        <v>1389</v>
      </c>
      <c r="B104" s="177"/>
    </row>
    <row r="105" s="161" customFormat="1" ht="20.1" customHeight="1" spans="1:2">
      <c r="A105" s="175" t="s">
        <v>1390</v>
      </c>
      <c r="B105" s="177"/>
    </row>
    <row r="106" s="161" customFormat="1" ht="20.1" customHeight="1" spans="1:2">
      <c r="A106" s="175" t="s">
        <v>1377</v>
      </c>
      <c r="B106" s="177"/>
    </row>
    <row r="107" s="161" customFormat="1" ht="20.1" customHeight="1" spans="1:2">
      <c r="A107" s="175" t="s">
        <v>1391</v>
      </c>
      <c r="B107" s="177"/>
    </row>
    <row r="108" s="161" customFormat="1" ht="20.1" customHeight="1" spans="1:2">
      <c r="A108" s="175" t="s">
        <v>1392</v>
      </c>
      <c r="B108" s="177"/>
    </row>
    <row r="109" s="161" customFormat="1" ht="20.1" customHeight="1" spans="1:2">
      <c r="A109" s="175" t="s">
        <v>1390</v>
      </c>
      <c r="B109" s="177"/>
    </row>
    <row r="110" s="161" customFormat="1" ht="20.1" customHeight="1" spans="1:2">
      <c r="A110" s="175" t="s">
        <v>1377</v>
      </c>
      <c r="B110" s="177"/>
    </row>
    <row r="111" s="161" customFormat="1" ht="20.1" customHeight="1" spans="1:2">
      <c r="A111" s="178" t="s">
        <v>1393</v>
      </c>
      <c r="B111" s="177"/>
    </row>
    <row r="112" s="161" customFormat="1" ht="20.1" customHeight="1" spans="1:2">
      <c r="A112" s="173" t="s">
        <v>1394</v>
      </c>
      <c r="B112" s="177"/>
    </row>
    <row r="113" s="161" customFormat="1" ht="20.1" customHeight="1" spans="1:2">
      <c r="A113" s="176" t="s">
        <v>1377</v>
      </c>
      <c r="B113" s="177"/>
    </row>
    <row r="114" s="161" customFormat="1" ht="20.1" customHeight="1" spans="1:2">
      <c r="A114" s="176" t="s">
        <v>1395</v>
      </c>
      <c r="B114" s="177"/>
    </row>
    <row r="115" s="161" customFormat="1" ht="20.1" customHeight="1" spans="1:2">
      <c r="A115" s="175" t="s">
        <v>1396</v>
      </c>
      <c r="B115" s="177">
        <f>B116+B121+B126+B131+B140+B147+B156+B159+B162+B163</f>
        <v>0</v>
      </c>
    </row>
    <row r="116" s="161" customFormat="1" ht="20.1" customHeight="1" spans="1:2">
      <c r="A116" s="178" t="s">
        <v>1397</v>
      </c>
      <c r="B116" s="177">
        <f>SUM(B117:B120)</f>
        <v>0</v>
      </c>
    </row>
    <row r="117" s="161" customFormat="1" ht="20.1" customHeight="1" spans="1:2">
      <c r="A117" s="178" t="s">
        <v>1398</v>
      </c>
      <c r="B117" s="177"/>
    </row>
    <row r="118" s="161" customFormat="1" ht="20.1" customHeight="1" spans="1:2">
      <c r="A118" s="178" t="s">
        <v>1399</v>
      </c>
      <c r="B118" s="177"/>
    </row>
    <row r="119" s="161" customFormat="1" ht="20.1" customHeight="1" spans="1:2">
      <c r="A119" s="178" t="s">
        <v>1400</v>
      </c>
      <c r="B119" s="177"/>
    </row>
    <row r="120" s="161" customFormat="1" ht="20.1" customHeight="1" spans="1:2">
      <c r="A120" s="178" t="s">
        <v>1401</v>
      </c>
      <c r="B120" s="177"/>
    </row>
    <row r="121" s="161" customFormat="1" ht="20.1" customHeight="1" spans="1:2">
      <c r="A121" s="178" t="s">
        <v>1402</v>
      </c>
      <c r="B121" s="177">
        <f>SUM(B122:B125)</f>
        <v>0</v>
      </c>
    </row>
    <row r="122" s="161" customFormat="1" ht="20.1" customHeight="1" spans="1:2">
      <c r="A122" s="178" t="s">
        <v>1400</v>
      </c>
      <c r="B122" s="177"/>
    </row>
    <row r="123" s="161" customFormat="1" ht="20.1" customHeight="1" spans="1:2">
      <c r="A123" s="178" t="s">
        <v>1403</v>
      </c>
      <c r="B123" s="177"/>
    </row>
    <row r="124" s="161" customFormat="1" ht="20.1" customHeight="1" spans="1:2">
      <c r="A124" s="178" t="s">
        <v>1404</v>
      </c>
      <c r="B124" s="177"/>
    </row>
    <row r="125" s="161" customFormat="1" ht="20.1" customHeight="1" spans="1:2">
      <c r="A125" s="178" t="s">
        <v>1405</v>
      </c>
      <c r="B125" s="177"/>
    </row>
    <row r="126" s="161" customFormat="1" ht="20.1" customHeight="1" spans="1:2">
      <c r="A126" s="178" t="s">
        <v>1406</v>
      </c>
      <c r="B126" s="177">
        <f>SUM(B127:B130)</f>
        <v>0</v>
      </c>
    </row>
    <row r="127" s="161" customFormat="1" ht="20.1" customHeight="1" spans="1:2">
      <c r="A127" s="178" t="s">
        <v>1407</v>
      </c>
      <c r="B127" s="177"/>
    </row>
    <row r="128" s="161" customFormat="1" ht="20.1" customHeight="1" spans="1:2">
      <c r="A128" s="178" t="s">
        <v>1408</v>
      </c>
      <c r="B128" s="177"/>
    </row>
    <row r="129" s="161" customFormat="1" ht="20.1" customHeight="1" spans="1:2">
      <c r="A129" s="178" t="s">
        <v>1409</v>
      </c>
      <c r="B129" s="177"/>
    </row>
    <row r="130" s="161" customFormat="1" ht="20.1" customHeight="1" spans="1:2">
      <c r="A130" s="178" t="s">
        <v>1410</v>
      </c>
      <c r="B130" s="177"/>
    </row>
    <row r="131" s="161" customFormat="1" ht="20.1" customHeight="1" spans="1:2">
      <c r="A131" s="178" t="s">
        <v>1411</v>
      </c>
      <c r="B131" s="177">
        <f>SUM(B132:B139)</f>
        <v>0</v>
      </c>
    </row>
    <row r="132" s="161" customFormat="1" ht="20.1" customHeight="1" spans="1:2">
      <c r="A132" s="178" t="s">
        <v>1412</v>
      </c>
      <c r="B132" s="177"/>
    </row>
    <row r="133" s="161" customFormat="1" ht="20.1" customHeight="1" spans="1:2">
      <c r="A133" s="178" t="s">
        <v>1413</v>
      </c>
      <c r="B133" s="177"/>
    </row>
    <row r="134" s="161" customFormat="1" ht="20.1" customHeight="1" spans="1:2">
      <c r="A134" s="178" t="s">
        <v>1414</v>
      </c>
      <c r="B134" s="177"/>
    </row>
    <row r="135" s="161" customFormat="1" ht="20.1" customHeight="1" spans="1:2">
      <c r="A135" s="178" t="s">
        <v>1415</v>
      </c>
      <c r="B135" s="177"/>
    </row>
    <row r="136" s="161" customFormat="1" ht="20.1" customHeight="1" spans="1:2">
      <c r="A136" s="178" t="s">
        <v>1416</v>
      </c>
      <c r="B136" s="177"/>
    </row>
    <row r="137" s="161" customFormat="1" ht="20.1" customHeight="1" spans="1:2">
      <c r="A137" s="178" t="s">
        <v>1417</v>
      </c>
      <c r="B137" s="177"/>
    </row>
    <row r="138" s="161" customFormat="1" ht="20.1" customHeight="1" spans="1:2">
      <c r="A138" s="178" t="s">
        <v>1418</v>
      </c>
      <c r="B138" s="177"/>
    </row>
    <row r="139" s="161" customFormat="1" ht="20.1" customHeight="1" spans="1:2">
      <c r="A139" s="178" t="s">
        <v>1419</v>
      </c>
      <c r="B139" s="177"/>
    </row>
    <row r="140" s="161" customFormat="1" ht="20.1" customHeight="1" spans="1:2">
      <c r="A140" s="178" t="s">
        <v>1420</v>
      </c>
      <c r="B140" s="177">
        <f>SUM(B141:B146)</f>
        <v>0</v>
      </c>
    </row>
    <row r="141" s="161" customFormat="1" ht="20.1" customHeight="1" spans="1:2">
      <c r="A141" s="178" t="s">
        <v>1421</v>
      </c>
      <c r="B141" s="177"/>
    </row>
    <row r="142" s="161" customFormat="1" ht="20.1" customHeight="1" spans="1:2">
      <c r="A142" s="178" t="s">
        <v>1422</v>
      </c>
      <c r="B142" s="177"/>
    </row>
    <row r="143" s="161" customFormat="1" ht="20.1" customHeight="1" spans="1:2">
      <c r="A143" s="178" t="s">
        <v>1423</v>
      </c>
      <c r="B143" s="177"/>
    </row>
    <row r="144" s="161" customFormat="1" ht="20.1" customHeight="1" spans="1:2">
      <c r="A144" s="178" t="s">
        <v>1424</v>
      </c>
      <c r="B144" s="177"/>
    </row>
    <row r="145" s="161" customFormat="1" ht="20.1" customHeight="1" spans="1:2">
      <c r="A145" s="178" t="s">
        <v>1425</v>
      </c>
      <c r="B145" s="177"/>
    </row>
    <row r="146" s="161" customFormat="1" ht="20.1" customHeight="1" spans="1:2">
      <c r="A146" s="178" t="s">
        <v>1426</v>
      </c>
      <c r="B146" s="177"/>
    </row>
    <row r="147" s="161" customFormat="1" ht="20.1" customHeight="1" spans="1:2">
      <c r="A147" s="178" t="s">
        <v>1427</v>
      </c>
      <c r="B147" s="177">
        <f>SUM(B148:B155)</f>
        <v>0</v>
      </c>
    </row>
    <row r="148" s="161" customFormat="1" ht="20.1" customHeight="1" spans="1:2">
      <c r="A148" s="178" t="s">
        <v>1428</v>
      </c>
      <c r="B148" s="177"/>
    </row>
    <row r="149" s="161" customFormat="1" ht="20.1" customHeight="1" spans="1:2">
      <c r="A149" s="178" t="s">
        <v>1429</v>
      </c>
      <c r="B149" s="177"/>
    </row>
    <row r="150" s="161" customFormat="1" ht="20.1" customHeight="1" spans="1:2">
      <c r="A150" s="178" t="s">
        <v>1430</v>
      </c>
      <c r="B150" s="177"/>
    </row>
    <row r="151" s="161" customFormat="1" ht="20.1" customHeight="1" spans="1:2">
      <c r="A151" s="178" t="s">
        <v>1431</v>
      </c>
      <c r="B151" s="177"/>
    </row>
    <row r="152" s="161" customFormat="1" ht="20.1" customHeight="1" spans="1:2">
      <c r="A152" s="178" t="s">
        <v>1432</v>
      </c>
      <c r="B152" s="177"/>
    </row>
    <row r="153" s="161" customFormat="1" ht="20.1" customHeight="1" spans="1:2">
      <c r="A153" s="178" t="s">
        <v>1433</v>
      </c>
      <c r="B153" s="177"/>
    </row>
    <row r="154" s="161" customFormat="1" ht="20.1" customHeight="1" spans="1:2">
      <c r="A154" s="178" t="s">
        <v>1434</v>
      </c>
      <c r="B154" s="177"/>
    </row>
    <row r="155" s="161" customFormat="1" ht="20.1" customHeight="1" spans="1:2">
      <c r="A155" s="178" t="s">
        <v>1435</v>
      </c>
      <c r="B155" s="177"/>
    </row>
    <row r="156" s="161" customFormat="1" ht="20.1" customHeight="1" spans="1:2">
      <c r="A156" s="178" t="s">
        <v>1436</v>
      </c>
      <c r="B156" s="177">
        <f>SUM(B157:B158)</f>
        <v>0</v>
      </c>
    </row>
    <row r="157" s="161" customFormat="1" ht="20.1" customHeight="1" spans="1:2">
      <c r="A157" s="176" t="s">
        <v>1398</v>
      </c>
      <c r="B157" s="177"/>
    </row>
    <row r="158" s="161" customFormat="1" ht="20.1" customHeight="1" spans="1:2">
      <c r="A158" s="176" t="s">
        <v>1437</v>
      </c>
      <c r="B158" s="177"/>
    </row>
    <row r="159" s="161" customFormat="1" ht="20.1" customHeight="1" spans="1:2">
      <c r="A159" s="178" t="s">
        <v>1438</v>
      </c>
      <c r="B159" s="177">
        <f>SUM(B160:B161)</f>
        <v>0</v>
      </c>
    </row>
    <row r="160" s="161" customFormat="1" ht="20.1" customHeight="1" spans="1:2">
      <c r="A160" s="176" t="s">
        <v>1398</v>
      </c>
      <c r="B160" s="177"/>
    </row>
    <row r="161" s="161" customFormat="1" ht="20.1" customHeight="1" spans="1:2">
      <c r="A161" s="176" t="s">
        <v>1439</v>
      </c>
      <c r="B161" s="177"/>
    </row>
    <row r="162" s="161" customFormat="1" ht="20.1" customHeight="1" spans="1:2">
      <c r="A162" s="178" t="s">
        <v>1440</v>
      </c>
      <c r="B162" s="177"/>
    </row>
    <row r="163" s="161" customFormat="1" ht="20.1" customHeight="1" spans="1:2">
      <c r="A163" s="178" t="s">
        <v>1441</v>
      </c>
      <c r="B163" s="177">
        <f>SUM(B164:B166)</f>
        <v>0</v>
      </c>
    </row>
    <row r="164" s="161" customFormat="1" ht="20.1" customHeight="1" spans="1:2">
      <c r="A164" s="176" t="s">
        <v>1407</v>
      </c>
      <c r="B164" s="177"/>
    </row>
    <row r="165" s="161" customFormat="1" ht="20.1" customHeight="1" spans="1:2">
      <c r="A165" s="176" t="s">
        <v>1409</v>
      </c>
      <c r="B165" s="177"/>
    </row>
    <row r="166" s="161" customFormat="1" ht="20.1" customHeight="1" spans="1:2">
      <c r="A166" s="176" t="s">
        <v>1442</v>
      </c>
      <c r="B166" s="177"/>
    </row>
    <row r="167" s="161" customFormat="1" ht="20.1" customHeight="1" spans="1:2">
      <c r="A167" s="175" t="s">
        <v>1443</v>
      </c>
      <c r="B167" s="177">
        <f>B168</f>
        <v>0</v>
      </c>
    </row>
    <row r="168" s="161" customFormat="1" ht="20.1" customHeight="1" spans="1:2">
      <c r="A168" s="178" t="s">
        <v>1444</v>
      </c>
      <c r="B168" s="177">
        <f>SUM(B169:B170)</f>
        <v>0</v>
      </c>
    </row>
    <row r="169" s="161" customFormat="1" ht="20.1" customHeight="1" spans="1:2">
      <c r="A169" s="178" t="s">
        <v>1445</v>
      </c>
      <c r="B169" s="177"/>
    </row>
    <row r="170" s="161" customFormat="1" ht="20.1" customHeight="1" spans="1:2">
      <c r="A170" s="178" t="s">
        <v>1446</v>
      </c>
      <c r="B170" s="177"/>
    </row>
    <row r="171" s="161" customFormat="1" ht="20.1" customHeight="1" spans="1:2">
      <c r="A171" s="175" t="s">
        <v>1447</v>
      </c>
      <c r="B171" s="177">
        <f>B172+B176+B185</f>
        <v>4000</v>
      </c>
    </row>
    <row r="172" s="161" customFormat="1" ht="20.1" customHeight="1" spans="1:2">
      <c r="A172" s="178" t="s">
        <v>1448</v>
      </c>
      <c r="B172" s="177">
        <v>4000</v>
      </c>
    </row>
    <row r="173" s="161" customFormat="1" ht="20.1" customHeight="1" spans="1:2">
      <c r="A173" s="178" t="s">
        <v>1449</v>
      </c>
      <c r="B173" s="179">
        <v>4000</v>
      </c>
    </row>
    <row r="174" s="161" customFormat="1" ht="20.1" customHeight="1" spans="1:2">
      <c r="A174" s="178" t="s">
        <v>1450</v>
      </c>
      <c r="B174" s="177"/>
    </row>
    <row r="175" s="161" customFormat="1" ht="20.1" customHeight="1" spans="1:2">
      <c r="A175" s="178" t="s">
        <v>1451</v>
      </c>
      <c r="B175" s="177"/>
    </row>
    <row r="176" s="161" customFormat="1" ht="20.1" customHeight="1" spans="1:2">
      <c r="A176" s="178" t="s">
        <v>1452</v>
      </c>
      <c r="B176" s="177">
        <f>SUM(B177:B184)</f>
        <v>0</v>
      </c>
    </row>
    <row r="177" s="161" customFormat="1" ht="20.1" customHeight="1" spans="1:2">
      <c r="A177" s="178" t="s">
        <v>1453</v>
      </c>
      <c r="B177" s="177"/>
    </row>
    <row r="178" s="161" customFormat="1" ht="20.1" customHeight="1" spans="1:2">
      <c r="A178" s="178" t="s">
        <v>1454</v>
      </c>
      <c r="B178" s="177"/>
    </row>
    <row r="179" s="161" customFormat="1" ht="20.1" customHeight="1" spans="1:2">
      <c r="A179" s="178" t="s">
        <v>1455</v>
      </c>
      <c r="B179" s="177"/>
    </row>
    <row r="180" s="161" customFormat="1" ht="20.1" customHeight="1" spans="1:2">
      <c r="A180" s="178" t="s">
        <v>1456</v>
      </c>
      <c r="B180" s="177"/>
    </row>
    <row r="181" s="161" customFormat="1" ht="20.1" customHeight="1" spans="1:2">
      <c r="A181" s="178" t="s">
        <v>1457</v>
      </c>
      <c r="B181" s="177"/>
    </row>
    <row r="182" s="161" customFormat="1" ht="20.1" customHeight="1" spans="1:2">
      <c r="A182" s="178" t="s">
        <v>1458</v>
      </c>
      <c r="B182" s="177"/>
    </row>
    <row r="183" s="161" customFormat="1" ht="20.1" customHeight="1" spans="1:2">
      <c r="A183" s="178" t="s">
        <v>1459</v>
      </c>
      <c r="B183" s="177"/>
    </row>
    <row r="184" s="161" customFormat="1" ht="20.1" customHeight="1" spans="1:2">
      <c r="A184" s="178" t="s">
        <v>1460</v>
      </c>
      <c r="B184" s="177"/>
    </row>
    <row r="185" s="161" customFormat="1" ht="20.1" customHeight="1" spans="1:2">
      <c r="A185" s="178" t="s">
        <v>1461</v>
      </c>
      <c r="B185" s="177">
        <f>SUM(B186:B195)</f>
        <v>0</v>
      </c>
    </row>
    <row r="186" s="161" customFormat="1" ht="20.1" customHeight="1" spans="1:2">
      <c r="A186" s="178" t="s">
        <v>1462</v>
      </c>
      <c r="B186" s="177"/>
    </row>
    <row r="187" s="161" customFormat="1" ht="20.1" customHeight="1" spans="1:2">
      <c r="A187" s="178" t="s">
        <v>1463</v>
      </c>
      <c r="B187" s="177"/>
    </row>
    <row r="188" s="161" customFormat="1" ht="20.1" customHeight="1" spans="1:2">
      <c r="A188" s="178" t="s">
        <v>1464</v>
      </c>
      <c r="B188" s="177"/>
    </row>
    <row r="189" s="161" customFormat="1" ht="20.1" customHeight="1" spans="1:2">
      <c r="A189" s="178" t="s">
        <v>1465</v>
      </c>
      <c r="B189" s="177"/>
    </row>
    <row r="190" s="161" customFormat="1" ht="20.1" customHeight="1" spans="1:2">
      <c r="A190" s="178" t="s">
        <v>1466</v>
      </c>
      <c r="B190" s="177"/>
    </row>
    <row r="191" s="161" customFormat="1" ht="20.1" customHeight="1" spans="1:2">
      <c r="A191" s="178" t="s">
        <v>1467</v>
      </c>
      <c r="B191" s="177"/>
    </row>
    <row r="192" s="161" customFormat="1" ht="20.1" customHeight="1" spans="1:2">
      <c r="A192" s="178" t="s">
        <v>1468</v>
      </c>
      <c r="B192" s="177"/>
    </row>
    <row r="193" s="161" customFormat="1" ht="20.1" customHeight="1" spans="1:2">
      <c r="A193" s="178" t="s">
        <v>1469</v>
      </c>
      <c r="B193" s="177"/>
    </row>
    <row r="194" s="161" customFormat="1" ht="20.1" customHeight="1" spans="1:2">
      <c r="A194" s="178" t="s">
        <v>1470</v>
      </c>
      <c r="B194" s="177"/>
    </row>
    <row r="195" s="161" customFormat="1" ht="20.1" customHeight="1" spans="1:2">
      <c r="A195" s="178" t="s">
        <v>1471</v>
      </c>
      <c r="B195" s="177"/>
    </row>
    <row r="196" s="161" customFormat="1" ht="20.1" customHeight="1" spans="1:2">
      <c r="A196" s="178" t="s">
        <v>1472</v>
      </c>
      <c r="B196" s="177">
        <v>5200</v>
      </c>
    </row>
    <row r="197" s="161" customFormat="1" ht="20.1" customHeight="1" spans="1:2">
      <c r="A197" s="178" t="s">
        <v>1473</v>
      </c>
      <c r="B197" s="177">
        <v>5200</v>
      </c>
    </row>
    <row r="198" s="161" customFormat="1" ht="20.1" customHeight="1" spans="1:2">
      <c r="A198" s="175" t="s">
        <v>1474</v>
      </c>
      <c r="B198" s="177">
        <f>SUM(B199:B214)</f>
        <v>7600</v>
      </c>
    </row>
    <row r="199" s="161" customFormat="1" ht="20.1" customHeight="1" spans="1:2">
      <c r="A199" s="175" t="s">
        <v>1475</v>
      </c>
      <c r="B199" s="177"/>
    </row>
    <row r="200" s="161" customFormat="1" ht="20.1" customHeight="1" spans="1:2">
      <c r="A200" s="175" t="s">
        <v>1476</v>
      </c>
      <c r="B200" s="177"/>
    </row>
    <row r="201" s="161" customFormat="1" ht="20.1" customHeight="1" spans="1:2">
      <c r="A201" s="175" t="s">
        <v>1477</v>
      </c>
      <c r="B201" s="177"/>
    </row>
    <row r="202" s="161" customFormat="1" ht="20.1" customHeight="1" spans="1:2">
      <c r="A202" s="175" t="s">
        <v>1478</v>
      </c>
      <c r="B202" s="177">
        <v>800</v>
      </c>
    </row>
    <row r="203" s="161" customFormat="1" ht="20.1" customHeight="1" spans="1:2">
      <c r="A203" s="175" t="s">
        <v>1479</v>
      </c>
      <c r="B203" s="177"/>
    </row>
    <row r="204" s="161" customFormat="1" ht="20.1" customHeight="1" spans="1:2">
      <c r="A204" s="175" t="s">
        <v>1480</v>
      </c>
      <c r="B204" s="177"/>
    </row>
    <row r="205" s="161" customFormat="1" ht="20.1" customHeight="1" spans="1:2">
      <c r="A205" s="175" t="s">
        <v>1481</v>
      </c>
      <c r="B205" s="177"/>
    </row>
    <row r="206" s="161" customFormat="1" ht="20.1" customHeight="1" spans="1:2">
      <c r="A206" s="175" t="s">
        <v>1482</v>
      </c>
      <c r="B206" s="177"/>
    </row>
    <row r="207" s="161" customFormat="1" ht="20.1" customHeight="1" spans="1:2">
      <c r="A207" s="175" t="s">
        <v>1483</v>
      </c>
      <c r="B207" s="177"/>
    </row>
    <row r="208" s="161" customFormat="1" ht="20.1" customHeight="1" spans="1:2">
      <c r="A208" s="175" t="s">
        <v>1484</v>
      </c>
      <c r="B208" s="177"/>
    </row>
    <row r="209" s="161" customFormat="1" ht="20.1" customHeight="1" spans="1:2">
      <c r="A209" s="175" t="s">
        <v>1485</v>
      </c>
      <c r="B209" s="177"/>
    </row>
    <row r="210" s="161" customFormat="1" ht="20.1" customHeight="1" spans="1:2">
      <c r="A210" s="175" t="s">
        <v>1486</v>
      </c>
      <c r="B210" s="177">
        <v>600</v>
      </c>
    </row>
    <row r="211" s="161" customFormat="1" ht="20.1" customHeight="1" spans="1:2">
      <c r="A211" s="175" t="s">
        <v>1487</v>
      </c>
      <c r="B211" s="177"/>
    </row>
    <row r="212" s="161" customFormat="1" ht="20.1" customHeight="1" spans="1:2">
      <c r="A212" s="175" t="s">
        <v>1488</v>
      </c>
      <c r="B212" s="181"/>
    </row>
    <row r="213" s="161" customFormat="1" ht="20.1" customHeight="1" spans="1:2">
      <c r="A213" s="175" t="s">
        <v>1489</v>
      </c>
      <c r="B213" s="181">
        <v>6200</v>
      </c>
    </row>
    <row r="214" s="161" customFormat="1" ht="20.1" customHeight="1" spans="1:2">
      <c r="A214" s="175" t="s">
        <v>1490</v>
      </c>
      <c r="B214" s="174"/>
    </row>
    <row r="215" s="161" customFormat="1" ht="20.1" customHeight="1" spans="1:2">
      <c r="A215" s="175" t="s">
        <v>1491</v>
      </c>
      <c r="B215" s="174">
        <f>SUM(B216:B231)</f>
        <v>0</v>
      </c>
    </row>
    <row r="216" s="161" customFormat="1" ht="20.1" customHeight="1" spans="1:2">
      <c r="A216" s="175" t="s">
        <v>1492</v>
      </c>
      <c r="B216" s="174"/>
    </row>
    <row r="217" s="161" customFormat="1" ht="20.1" customHeight="1" spans="1:2">
      <c r="A217" s="175" t="s">
        <v>1493</v>
      </c>
      <c r="B217" s="174"/>
    </row>
    <row r="218" s="161" customFormat="1" ht="20.1" customHeight="1" spans="1:2">
      <c r="A218" s="175" t="s">
        <v>1494</v>
      </c>
      <c r="B218" s="174"/>
    </row>
    <row r="219" s="161" customFormat="1" ht="20.1" customHeight="1" spans="1:2">
      <c r="A219" s="175" t="s">
        <v>1495</v>
      </c>
      <c r="B219" s="174"/>
    </row>
    <row r="220" s="161" customFormat="1" ht="20.1" customHeight="1" spans="1:2">
      <c r="A220" s="175" t="s">
        <v>1496</v>
      </c>
      <c r="B220" s="174"/>
    </row>
    <row r="221" s="161" customFormat="1" ht="20.1" customHeight="1" spans="1:2">
      <c r="A221" s="175" t="s">
        <v>1497</v>
      </c>
      <c r="B221" s="174"/>
    </row>
    <row r="222" s="161" customFormat="1" ht="20.1" customHeight="1" spans="1:2">
      <c r="A222" s="175" t="s">
        <v>1498</v>
      </c>
      <c r="B222" s="174"/>
    </row>
    <row r="223" s="161" customFormat="1" ht="20.1" customHeight="1" spans="1:2">
      <c r="A223" s="175" t="s">
        <v>1499</v>
      </c>
      <c r="B223" s="174"/>
    </row>
    <row r="224" s="161" customFormat="1" ht="20.1" customHeight="1" spans="1:2">
      <c r="A224" s="175" t="s">
        <v>1500</v>
      </c>
      <c r="B224" s="174"/>
    </row>
    <row r="225" s="161" customFormat="1" ht="20.1" customHeight="1" spans="1:2">
      <c r="A225" s="175" t="s">
        <v>1501</v>
      </c>
      <c r="B225" s="174"/>
    </row>
    <row r="226" s="161" customFormat="1" ht="20.1" customHeight="1" spans="1:2">
      <c r="A226" s="175" t="s">
        <v>1502</v>
      </c>
      <c r="B226" s="174"/>
    </row>
    <row r="227" s="161" customFormat="1" ht="20.1" customHeight="1" spans="1:2">
      <c r="A227" s="175" t="s">
        <v>1503</v>
      </c>
      <c r="B227" s="174"/>
    </row>
    <row r="228" s="161" customFormat="1" ht="20.1" customHeight="1" spans="1:2">
      <c r="A228" s="175" t="s">
        <v>1504</v>
      </c>
      <c r="B228" s="174"/>
    </row>
    <row r="229" s="161" customFormat="1" ht="20.1" customHeight="1" spans="1:2">
      <c r="A229" s="175" t="s">
        <v>1505</v>
      </c>
      <c r="B229" s="174"/>
    </row>
    <row r="230" s="161" customFormat="1" ht="20.1" customHeight="1" spans="1:2">
      <c r="A230" s="175" t="s">
        <v>1506</v>
      </c>
      <c r="B230" s="174"/>
    </row>
    <row r="231" s="161" customFormat="1" ht="20.1" customHeight="1" spans="1:2">
      <c r="A231" s="175" t="s">
        <v>1507</v>
      </c>
      <c r="B231" s="174"/>
    </row>
    <row r="232" s="161" customFormat="1" ht="20.1" customHeight="1" spans="1:2">
      <c r="A232" s="175" t="s">
        <v>1508</v>
      </c>
      <c r="B232" s="174">
        <f>B233+B246</f>
        <v>0</v>
      </c>
    </row>
    <row r="233" s="161" customFormat="1" ht="20.1" customHeight="1" spans="1:2">
      <c r="A233" s="175" t="s">
        <v>1509</v>
      </c>
      <c r="B233" s="174">
        <f>SUM(B234:B245)</f>
        <v>0</v>
      </c>
    </row>
    <row r="234" s="161" customFormat="1" ht="20.1" customHeight="1" spans="1:2">
      <c r="A234" s="175" t="s">
        <v>1510</v>
      </c>
      <c r="B234" s="174"/>
    </row>
    <row r="235" s="161" customFormat="1" ht="20.1" customHeight="1" spans="1:2">
      <c r="A235" s="175" t="s">
        <v>1511</v>
      </c>
      <c r="B235" s="174"/>
    </row>
    <row r="236" s="161" customFormat="1" ht="20.1" customHeight="1" spans="1:2">
      <c r="A236" s="175" t="s">
        <v>1512</v>
      </c>
      <c r="B236" s="174"/>
    </row>
    <row r="237" s="161" customFormat="1" ht="20.1" customHeight="1" spans="1:2">
      <c r="A237" s="175" t="s">
        <v>1513</v>
      </c>
      <c r="B237" s="174"/>
    </row>
    <row r="238" s="161" customFormat="1" ht="20.1" customHeight="1" spans="1:2">
      <c r="A238" s="175" t="s">
        <v>1514</v>
      </c>
      <c r="B238" s="174"/>
    </row>
    <row r="239" s="161" customFormat="1" ht="20.1" customHeight="1" spans="1:2">
      <c r="A239" s="175" t="s">
        <v>1515</v>
      </c>
      <c r="B239" s="174"/>
    </row>
    <row r="240" s="161" customFormat="1" ht="20.1" customHeight="1" spans="1:2">
      <c r="A240" s="175" t="s">
        <v>1516</v>
      </c>
      <c r="B240" s="174"/>
    </row>
    <row r="241" s="161" customFormat="1" ht="20.1" customHeight="1" spans="1:2">
      <c r="A241" s="175" t="s">
        <v>1517</v>
      </c>
      <c r="B241" s="174"/>
    </row>
    <row r="242" s="161" customFormat="1" ht="20.1" customHeight="1" spans="1:2">
      <c r="A242" s="175" t="s">
        <v>1518</v>
      </c>
      <c r="B242" s="174"/>
    </row>
    <row r="243" s="161" customFormat="1" ht="20.1" customHeight="1" spans="1:2">
      <c r="A243" s="175" t="s">
        <v>1519</v>
      </c>
      <c r="B243" s="174"/>
    </row>
    <row r="244" s="161" customFormat="1" ht="20.1" customHeight="1" spans="1:2">
      <c r="A244" s="175" t="s">
        <v>1520</v>
      </c>
      <c r="B244" s="174"/>
    </row>
    <row r="245" s="161" customFormat="1" ht="20.1" customHeight="1" spans="1:2">
      <c r="A245" s="175" t="s">
        <v>1521</v>
      </c>
      <c r="B245" s="174"/>
    </row>
    <row r="246" s="161" customFormat="1" ht="20.1" customHeight="1" spans="1:2">
      <c r="A246" s="175" t="s">
        <v>1522</v>
      </c>
      <c r="B246" s="174">
        <f>SUM(B247:B252)</f>
        <v>0</v>
      </c>
    </row>
    <row r="247" s="161" customFormat="1" ht="20.1" customHeight="1" spans="1:2">
      <c r="A247" s="175" t="s">
        <v>1523</v>
      </c>
      <c r="B247" s="174"/>
    </row>
    <row r="248" s="161" customFormat="1" ht="20.1" customHeight="1" spans="1:2">
      <c r="A248" s="175" t="s">
        <v>1524</v>
      </c>
      <c r="B248" s="174"/>
    </row>
    <row r="249" s="161" customFormat="1" ht="20.1" customHeight="1" spans="1:2">
      <c r="A249" s="175" t="s">
        <v>1525</v>
      </c>
      <c r="B249" s="174"/>
    </row>
    <row r="250" s="161" customFormat="1" ht="20.1" customHeight="1" spans="1:2">
      <c r="A250" s="175" t="s">
        <v>1526</v>
      </c>
      <c r="B250" s="174"/>
    </row>
    <row r="251" s="161" customFormat="1" ht="20.1" customHeight="1" spans="1:2">
      <c r="A251" s="175" t="s">
        <v>1527</v>
      </c>
      <c r="B251" s="181"/>
    </row>
    <row r="252" s="161" customFormat="1" ht="20.1" customHeight="1" spans="1:2">
      <c r="A252" s="175" t="s">
        <v>1528</v>
      </c>
      <c r="B252" s="181"/>
    </row>
    <row r="253" s="161" customFormat="1" ht="20.1" customHeight="1" spans="1:2">
      <c r="A253" s="182"/>
      <c r="B253" s="181"/>
    </row>
    <row r="254" s="161" customFormat="1" ht="20.1" customHeight="1" spans="1:2">
      <c r="A254" s="182"/>
      <c r="B254" s="181"/>
    </row>
    <row r="255" s="161" customFormat="1" ht="20.1" customHeight="1" spans="1:2">
      <c r="A255" s="182"/>
      <c r="B255" s="181"/>
    </row>
    <row r="256" s="161" customFormat="1" ht="20.1" customHeight="1" spans="1:2">
      <c r="A256" s="182"/>
      <c r="B256" s="181"/>
    </row>
    <row r="257" s="161" customFormat="1" ht="20.1" customHeight="1" spans="1:2">
      <c r="A257" s="182"/>
      <c r="B257" s="181"/>
    </row>
    <row r="258" s="161" customFormat="1" ht="20.1" customHeight="1" spans="1:2">
      <c r="A258" s="170" t="s">
        <v>1529</v>
      </c>
      <c r="B258" s="170">
        <f>B6+B22+B33+B88+B115+B167+B171+B198+B215+B232+B196</f>
        <v>31554</v>
      </c>
    </row>
    <row r="259" s="161" customFormat="1" ht="20.1" customHeight="1" spans="1:2">
      <c r="A259" s="182" t="s">
        <v>1530</v>
      </c>
      <c r="B259" s="181">
        <f>B260+B263+B264+B265+B266</f>
        <v>44829</v>
      </c>
    </row>
    <row r="260" s="161" customFormat="1" ht="20.1" customHeight="1" spans="1:2">
      <c r="A260" s="182" t="s">
        <v>1531</v>
      </c>
      <c r="B260" s="181">
        <f>B261+B262</f>
        <v>0</v>
      </c>
    </row>
    <row r="261" s="161" customFormat="1" ht="20.1" customHeight="1" spans="1:2">
      <c r="A261" s="182" t="s">
        <v>1532</v>
      </c>
      <c r="B261" s="181"/>
    </row>
    <row r="262" s="161" customFormat="1" ht="20.1" customHeight="1" spans="1:2">
      <c r="A262" s="182" t="s">
        <v>1533</v>
      </c>
      <c r="B262" s="181"/>
    </row>
    <row r="263" s="161" customFormat="1" ht="20.1" customHeight="1" spans="1:2">
      <c r="A263" s="182" t="s">
        <v>1534</v>
      </c>
      <c r="B263" s="181">
        <v>34866</v>
      </c>
    </row>
    <row r="264" s="161" customFormat="1" ht="20.1" customHeight="1" spans="1:2">
      <c r="A264" s="182" t="s">
        <v>1535</v>
      </c>
      <c r="B264" s="181">
        <v>9963</v>
      </c>
    </row>
    <row r="265" s="161" customFormat="1" ht="20.1" customHeight="1" spans="1:2">
      <c r="A265" s="182" t="s">
        <v>1536</v>
      </c>
      <c r="B265" s="181"/>
    </row>
    <row r="266" s="161" customFormat="1" ht="20.1" customHeight="1" spans="1:2">
      <c r="A266" s="182" t="s">
        <v>1537</v>
      </c>
      <c r="B266" s="181"/>
    </row>
    <row r="267" s="161" customFormat="1" ht="20.1" customHeight="1" spans="1:2">
      <c r="A267" s="182"/>
      <c r="B267" s="181"/>
    </row>
    <row r="268" s="161" customFormat="1" ht="20.1" customHeight="1" spans="1:2">
      <c r="A268" s="182"/>
      <c r="B268" s="181"/>
    </row>
    <row r="269" s="161" customFormat="1" ht="20.1" customHeight="1" spans="1:2">
      <c r="A269" s="182"/>
      <c r="B269" s="181"/>
    </row>
    <row r="270" spans="1:2">
      <c r="A270" s="182"/>
      <c r="B270" s="181"/>
    </row>
    <row r="271" spans="1:2">
      <c r="A271" s="170" t="s">
        <v>156</v>
      </c>
      <c r="B271" s="170">
        <f>B258+B259</f>
        <v>76383</v>
      </c>
    </row>
  </sheetData>
  <mergeCells count="2">
    <mergeCell ref="A2:B2"/>
    <mergeCell ref="A3:B3"/>
  </mergeCells>
  <printOptions horizontalCentered="1"/>
  <pageMargins left="0.747916666666667" right="0.747916666666667" top="0.786805555555556" bottom="0.708333333333333"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11"/>
  <sheetViews>
    <sheetView workbookViewId="0">
      <selection activeCell="A2" sqref="A2:B2"/>
    </sheetView>
  </sheetViews>
  <sheetFormatPr defaultColWidth="9" defaultRowHeight="14.25" outlineLevelCol="1"/>
  <cols>
    <col min="1" max="1" width="26" style="37" customWidth="1"/>
    <col min="2" max="2" width="32.625" style="143" customWidth="1"/>
    <col min="3" max="16384" width="9" style="37"/>
  </cols>
  <sheetData>
    <row r="1" ht="22.15" customHeight="1" spans="1:2">
      <c r="A1" s="144" t="s">
        <v>1540</v>
      </c>
    </row>
    <row r="2" ht="26.45" customHeight="1" spans="1:2">
      <c r="A2" s="145" t="s">
        <v>1541</v>
      </c>
      <c r="B2" s="145"/>
    </row>
    <row r="3" ht="26.45" customHeight="1" spans="1:2">
      <c r="A3" s="146" t="s">
        <v>1219</v>
      </c>
      <c r="B3" s="146"/>
    </row>
    <row r="4" ht="21" customHeight="1" spans="1:2">
      <c r="A4" s="147"/>
      <c r="B4" s="148" t="s">
        <v>158</v>
      </c>
    </row>
    <row r="5" ht="15" spans="1:2">
      <c r="A5" s="155" t="s">
        <v>1542</v>
      </c>
      <c r="B5" s="156" t="s">
        <v>1543</v>
      </c>
    </row>
    <row r="6" ht="15" spans="1:2">
      <c r="A6" s="155"/>
      <c r="B6" s="156"/>
    </row>
    <row r="7" ht="30" customHeight="1" spans="1:2">
      <c r="A7" s="157"/>
      <c r="B7" s="158"/>
    </row>
    <row r="8" ht="30" customHeight="1" spans="1:2">
      <c r="A8" s="157"/>
      <c r="B8" s="158"/>
    </row>
    <row r="9" ht="30" customHeight="1" spans="1:2">
      <c r="A9" s="157"/>
      <c r="B9" s="158"/>
    </row>
    <row r="10" ht="30" customHeight="1" spans="1:2">
      <c r="A10" s="159"/>
      <c r="B10" s="160"/>
    </row>
    <row r="11" ht="30" customHeight="1" spans="1:2">
      <c r="A11" s="153"/>
      <c r="B11" s="154"/>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11"/>
  <sheetViews>
    <sheetView workbookViewId="0">
      <selection activeCell="I24" sqref="I24"/>
    </sheetView>
  </sheetViews>
  <sheetFormatPr defaultColWidth="9" defaultRowHeight="14.25" outlineLevelCol="1"/>
  <cols>
    <col min="1" max="1" width="26" style="37" customWidth="1"/>
    <col min="2" max="2" width="34.875" style="143" customWidth="1"/>
    <col min="3" max="16384" width="9" style="37"/>
  </cols>
  <sheetData>
    <row r="1" ht="22.15" customHeight="1" spans="1:2">
      <c r="A1" s="144" t="s">
        <v>1544</v>
      </c>
    </row>
    <row r="2" ht="26.45" customHeight="1" spans="1:2">
      <c r="A2" s="145" t="s">
        <v>1545</v>
      </c>
      <c r="B2" s="145"/>
    </row>
    <row r="3" ht="26.45" customHeight="1" spans="1:2">
      <c r="A3" s="146" t="s">
        <v>1219</v>
      </c>
      <c r="B3" s="146"/>
    </row>
    <row r="4" ht="21" customHeight="1" spans="1:2">
      <c r="A4" s="147"/>
      <c r="B4" s="148" t="s">
        <v>158</v>
      </c>
    </row>
    <row r="5" spans="1:2">
      <c r="A5" s="149" t="s">
        <v>1272</v>
      </c>
      <c r="B5" s="150" t="s">
        <v>1221</v>
      </c>
    </row>
    <row r="6" spans="1:2">
      <c r="A6" s="149"/>
      <c r="B6" s="150"/>
    </row>
    <row r="7" ht="30" customHeight="1" spans="1:2">
      <c r="A7" s="151"/>
      <c r="B7" s="152"/>
    </row>
    <row r="8" ht="30" customHeight="1" spans="1:2">
      <c r="A8" s="151"/>
      <c r="B8" s="152"/>
    </row>
    <row r="9" ht="30" customHeight="1" spans="1:2">
      <c r="A9" s="151"/>
      <c r="B9" s="152"/>
    </row>
    <row r="10" ht="30" customHeight="1" spans="1:2">
      <c r="A10" s="151"/>
      <c r="B10" s="152"/>
    </row>
    <row r="11" ht="30" customHeight="1" spans="1:2">
      <c r="A11" s="153"/>
      <c r="B11" s="154"/>
    </row>
  </sheetData>
  <mergeCells count="4">
    <mergeCell ref="A2:B2"/>
    <mergeCell ref="A3:B3"/>
    <mergeCell ref="A5:A6"/>
    <mergeCell ref="B5:B6"/>
  </mergeCells>
  <printOptions horizontalCentered="1"/>
  <pageMargins left="0.747916666666667" right="0.747916666666667" top="0.786805555555556" bottom="0.708333333333333"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D6"/>
  <sheetViews>
    <sheetView view="pageBreakPreview" zoomScaleNormal="100" workbookViewId="0">
      <selection activeCell="G17" sqref="G17"/>
    </sheetView>
  </sheetViews>
  <sheetFormatPr defaultColWidth="9" defaultRowHeight="14.25" outlineLevelRow="5" outlineLevelCol="3"/>
  <cols>
    <col min="1" max="1" width="22.125" style="48" customWidth="1"/>
    <col min="2" max="2" width="31.625" style="48" customWidth="1"/>
    <col min="3" max="3" width="47.75" style="48" customWidth="1"/>
    <col min="4" max="16384" width="9" style="48"/>
  </cols>
  <sheetData>
    <row r="1" s="48" customFormat="1" ht="29.45" customHeight="1" spans="1:4">
      <c r="A1" s="49" t="s">
        <v>1546</v>
      </c>
    </row>
    <row r="2" s="48" customFormat="1" ht="30" customHeight="1" spans="1:4">
      <c r="A2" s="98" t="s">
        <v>1547</v>
      </c>
      <c r="B2" s="98"/>
      <c r="C2" s="98"/>
      <c r="D2" s="99"/>
    </row>
    <row r="3" s="48" customFormat="1" ht="23.45" customHeight="1" spans="1:4">
      <c r="C3" s="142" t="s">
        <v>158</v>
      </c>
    </row>
    <row r="4" s="51" customFormat="1" ht="28.15" customHeight="1" spans="1:4">
      <c r="A4" s="53" t="s">
        <v>1276</v>
      </c>
      <c r="B4" s="100" t="s">
        <v>1548</v>
      </c>
      <c r="C4" s="100" t="s">
        <v>1549</v>
      </c>
    </row>
    <row r="5" s="51" customFormat="1" ht="25.9" customHeight="1" spans="1:4">
      <c r="A5" s="53"/>
      <c r="B5" s="102"/>
      <c r="C5" s="102"/>
    </row>
    <row r="6" s="51" customFormat="1" ht="63" customHeight="1" spans="1:4">
      <c r="A6" s="53" t="s">
        <v>1279</v>
      </c>
      <c r="B6" s="53">
        <v>258260</v>
      </c>
      <c r="C6" s="53">
        <v>258259</v>
      </c>
    </row>
  </sheetData>
  <mergeCells count="4">
    <mergeCell ref="A2:C2"/>
    <mergeCell ref="A4:A5"/>
    <mergeCell ref="B4:B5"/>
    <mergeCell ref="C4:C5"/>
  </mergeCells>
  <pageMargins left="0.7" right="0.7" top="0.75" bottom="0.75" header="0.3" footer="0.3"/>
  <pageSetup paperSize="9" scale="8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55"/>
  <sheetViews>
    <sheetView view="pageBreakPreview" zoomScaleNormal="100" topLeftCell="A11" workbookViewId="0">
      <selection activeCell="B19" sqref="B19"/>
    </sheetView>
  </sheetViews>
  <sheetFormatPr defaultColWidth="9" defaultRowHeight="14.25" outlineLevelCol="2"/>
  <cols>
    <col min="1" max="1" width="41.75" style="118" customWidth="1"/>
    <col min="2" max="2" width="17.5" style="119" customWidth="1"/>
    <col min="3" max="3" width="9" style="120"/>
    <col min="4" max="16384" width="9" style="118"/>
  </cols>
  <sheetData>
    <row r="1" ht="18" customHeight="1" spans="1:3">
      <c r="A1" s="117" t="s">
        <v>1550</v>
      </c>
    </row>
    <row r="2" ht="27" customHeight="1" spans="1:3">
      <c r="A2" s="121" t="s">
        <v>1551</v>
      </c>
      <c r="B2" s="121"/>
    </row>
    <row r="3" s="115" customFormat="1" ht="24" customHeight="1" spans="1:3">
      <c r="A3" s="138" t="s">
        <v>1552</v>
      </c>
      <c r="C3" s="123"/>
    </row>
    <row r="4" s="116" customFormat="1" ht="20.1" customHeight="1" spans="1:3">
      <c r="A4" s="124" t="s">
        <v>1542</v>
      </c>
      <c r="B4" s="125" t="s">
        <v>39</v>
      </c>
      <c r="C4" s="126"/>
    </row>
    <row r="5" s="117" customFormat="1" ht="21.95" customHeight="1" spans="1:3">
      <c r="A5" s="127" t="s">
        <v>1553</v>
      </c>
      <c r="B5" s="135"/>
      <c r="C5" s="129"/>
    </row>
    <row r="6" s="117" customFormat="1" ht="20.1" customHeight="1" spans="1:3">
      <c r="A6" s="127" t="s">
        <v>1554</v>
      </c>
      <c r="B6" s="131"/>
      <c r="C6" s="129"/>
    </row>
    <row r="7" s="117" customFormat="1" ht="20.1" customHeight="1" spans="1:3">
      <c r="A7" s="127" t="s">
        <v>1555</v>
      </c>
      <c r="B7" s="131"/>
      <c r="C7" s="129"/>
    </row>
    <row r="8" s="117" customFormat="1" ht="27.75" customHeight="1" spans="1:3">
      <c r="A8" s="127" t="s">
        <v>1556</v>
      </c>
      <c r="B8" s="131"/>
      <c r="C8" s="129"/>
    </row>
    <row r="9" s="117" customFormat="1" ht="37.5" customHeight="1" spans="1:3">
      <c r="A9" s="127" t="s">
        <v>1557</v>
      </c>
      <c r="B9" s="131"/>
      <c r="C9" s="129"/>
    </row>
    <row r="10" s="117" customFormat="1" ht="37.5" customHeight="1" spans="1:3">
      <c r="A10" s="127" t="s">
        <v>1558</v>
      </c>
      <c r="B10" s="131"/>
      <c r="C10" s="129"/>
    </row>
    <row r="11" s="117" customFormat="1" ht="33" customHeight="1" spans="1:3">
      <c r="A11" s="127" t="s">
        <v>1559</v>
      </c>
      <c r="B11" s="131"/>
      <c r="C11" s="129"/>
    </row>
    <row r="12" s="117" customFormat="1" ht="20.1" customHeight="1" spans="1:3">
      <c r="A12" s="127" t="s">
        <v>1560</v>
      </c>
      <c r="B12" s="131"/>
      <c r="C12" s="129"/>
    </row>
    <row r="13" s="117" customFormat="1" ht="30" customHeight="1" spans="1:3">
      <c r="A13" s="127" t="s">
        <v>1561</v>
      </c>
      <c r="B13" s="131"/>
      <c r="C13" s="129"/>
    </row>
    <row r="14" s="117" customFormat="1" ht="30.75" customHeight="1" spans="1:3">
      <c r="A14" s="139" t="s">
        <v>1562</v>
      </c>
      <c r="B14" s="131"/>
      <c r="C14" s="129"/>
    </row>
    <row r="15" s="117" customFormat="1" ht="20.1" customHeight="1" spans="1:3">
      <c r="A15" s="127" t="s">
        <v>1563</v>
      </c>
      <c r="B15" s="131"/>
      <c r="C15" s="129"/>
    </row>
    <row r="16" s="117" customFormat="1" ht="27" customHeight="1" spans="1:3">
      <c r="A16" s="127" t="s">
        <v>1564</v>
      </c>
      <c r="B16" s="131"/>
      <c r="C16" s="129"/>
    </row>
    <row r="17" s="117" customFormat="1" ht="20.1" customHeight="1" spans="1:3">
      <c r="A17" s="127" t="s">
        <v>1565</v>
      </c>
      <c r="B17" s="140"/>
      <c r="C17" s="129"/>
    </row>
    <row r="18" s="117" customFormat="1" ht="20.1" customHeight="1" spans="1:3">
      <c r="A18" s="127" t="s">
        <v>1566</v>
      </c>
      <c r="B18" s="140"/>
      <c r="C18" s="129"/>
    </row>
    <row r="19" s="117" customFormat="1" ht="39" customHeight="1" spans="1:3">
      <c r="A19" s="127" t="s">
        <v>1567</v>
      </c>
      <c r="B19" s="140"/>
      <c r="C19" s="129"/>
    </row>
    <row r="20" s="117" customFormat="1" ht="20.1" customHeight="1" spans="1:3">
      <c r="A20" s="127"/>
      <c r="B20" s="135"/>
      <c r="C20" s="129"/>
    </row>
    <row r="21" s="117" customFormat="1" ht="20.1" customHeight="1" spans="1:3">
      <c r="A21" s="127"/>
      <c r="B21" s="135"/>
      <c r="C21" s="129"/>
    </row>
    <row r="22" s="117" customFormat="1" ht="20.1" customHeight="1" spans="1:3">
      <c r="A22" s="127"/>
      <c r="B22" s="135"/>
      <c r="C22" s="129"/>
    </row>
    <row r="23" s="117" customFormat="1" ht="20.1" customHeight="1" spans="1:3">
      <c r="A23" s="127"/>
      <c r="B23" s="135"/>
      <c r="C23" s="129"/>
    </row>
    <row r="24" s="117" customFormat="1" ht="20.1" customHeight="1" spans="1:3">
      <c r="A24" s="127"/>
      <c r="B24" s="135"/>
      <c r="C24" s="129"/>
    </row>
    <row r="25" s="117" customFormat="1" ht="20.1" customHeight="1" spans="1:3">
      <c r="A25" s="141"/>
      <c r="B25" s="135"/>
      <c r="C25" s="129"/>
    </row>
    <row r="26" s="117" customFormat="1" ht="20.1" customHeight="1" spans="1:3">
      <c r="A26" s="127"/>
      <c r="B26" s="135"/>
      <c r="C26" s="129"/>
    </row>
    <row r="27" ht="20.1" customHeight="1" spans="1:3">
      <c r="A27" s="127"/>
      <c r="B27" s="135"/>
    </row>
    <row r="28" ht="20.1" customHeight="1" spans="1:3">
      <c r="A28" s="127"/>
      <c r="B28" s="135"/>
    </row>
    <row r="29" ht="20.1" customHeight="1" spans="1:3">
      <c r="A29" s="127"/>
      <c r="B29" s="135"/>
    </row>
    <row r="30" ht="20.1" customHeight="1" spans="1:3">
      <c r="A30" s="127"/>
      <c r="B30" s="135"/>
    </row>
    <row r="31" ht="20.1" customHeight="1" spans="1:3">
      <c r="A31" s="136" t="s">
        <v>1568</v>
      </c>
      <c r="B31" s="137"/>
    </row>
    <row r="32" ht="20.1" customHeight="1" spans="1:3">
      <c r="A32" s="136"/>
      <c r="B32" s="137"/>
    </row>
    <row r="33" ht="20.1" customHeight="1" spans="1:2">
      <c r="A33" s="136"/>
      <c r="B33" s="137"/>
    </row>
    <row r="34" ht="20.1" customHeight="1" spans="1:2">
      <c r="A34" s="136"/>
      <c r="B34" s="137"/>
    </row>
    <row r="35" ht="20.1" customHeight="1" spans="1:2">
      <c r="A35" s="136"/>
      <c r="B35" s="137"/>
    </row>
    <row r="36" ht="20.1" customHeight="1" spans="1:2">
      <c r="A36" s="136"/>
      <c r="B36" s="137"/>
    </row>
    <row r="37" ht="20.1" customHeight="1" spans="1:2">
      <c r="A37" s="136"/>
      <c r="B37" s="137"/>
    </row>
    <row r="38" ht="20.1" customHeight="1" spans="1:2">
      <c r="A38" s="136"/>
      <c r="B38" s="137"/>
    </row>
    <row r="39" ht="20.1" customHeight="1" spans="1:2">
      <c r="A39" s="136"/>
      <c r="B39" s="137"/>
    </row>
    <row r="40" ht="20.1" customHeight="1" spans="1:2">
      <c r="A40" s="136"/>
      <c r="B40" s="137"/>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55"/>
  <sheetViews>
    <sheetView view="pageBreakPreview" zoomScaleNormal="100" workbookViewId="0">
      <selection activeCell="B24" sqref="B24"/>
    </sheetView>
  </sheetViews>
  <sheetFormatPr defaultColWidth="9" defaultRowHeight="14.25" outlineLevelCol="2"/>
  <cols>
    <col min="1" max="1" width="38.875" style="118" customWidth="1"/>
    <col min="2" max="2" width="22" style="119" customWidth="1"/>
    <col min="3" max="3" width="9" style="120"/>
    <col min="4" max="16384" width="9" style="118"/>
  </cols>
  <sheetData>
    <row r="1" ht="18" customHeight="1" spans="1:3">
      <c r="A1" s="117" t="s">
        <v>1569</v>
      </c>
    </row>
    <row r="2" ht="27" customHeight="1" spans="1:3">
      <c r="A2" s="121" t="s">
        <v>1570</v>
      </c>
      <c r="B2" s="121"/>
    </row>
    <row r="3" s="115" customFormat="1" ht="24" customHeight="1" spans="1:3">
      <c r="A3" s="122" t="s">
        <v>1552</v>
      </c>
      <c r="C3" s="123"/>
    </row>
    <row r="4" s="116" customFormat="1" ht="20.1" customHeight="1" spans="1:3">
      <c r="A4" s="124" t="s">
        <v>1542</v>
      </c>
      <c r="B4" s="125" t="s">
        <v>39</v>
      </c>
      <c r="C4" s="126"/>
    </row>
    <row r="5" s="117" customFormat="1" ht="21.95" customHeight="1" spans="1:3">
      <c r="A5" s="127" t="s">
        <v>1571</v>
      </c>
      <c r="B5" s="128"/>
      <c r="C5" s="129"/>
    </row>
    <row r="6" s="117" customFormat="1" ht="20.1" customHeight="1" spans="1:3">
      <c r="A6" s="130" t="s">
        <v>1572</v>
      </c>
      <c r="B6" s="128"/>
      <c r="C6" s="129"/>
    </row>
    <row r="7" s="117" customFormat="1" ht="20.1" customHeight="1" spans="1:3">
      <c r="A7" s="130" t="s">
        <v>1573</v>
      </c>
      <c r="B7" s="128"/>
      <c r="C7" s="129"/>
    </row>
    <row r="8" s="117" customFormat="1" ht="27.75" customHeight="1" spans="1:3">
      <c r="A8" s="130" t="s">
        <v>1574</v>
      </c>
      <c r="B8" s="128"/>
      <c r="C8" s="129"/>
    </row>
    <row r="9" s="117" customFormat="1" ht="37.5" customHeight="1" spans="1:3">
      <c r="A9" s="130" t="s">
        <v>1575</v>
      </c>
      <c r="B9" s="128"/>
      <c r="C9" s="129"/>
    </row>
    <row r="10" s="117" customFormat="1" ht="37.5" customHeight="1" spans="1:3">
      <c r="A10" s="130" t="s">
        <v>1576</v>
      </c>
      <c r="B10" s="128"/>
      <c r="C10" s="129"/>
    </row>
    <row r="11" s="117" customFormat="1" ht="33" customHeight="1" spans="1:3">
      <c r="A11" s="130" t="s">
        <v>1577</v>
      </c>
      <c r="B11" s="128"/>
      <c r="C11" s="129"/>
    </row>
    <row r="12" s="117" customFormat="1" ht="20.1" customHeight="1" spans="1:3">
      <c r="A12" s="130" t="s">
        <v>1578</v>
      </c>
      <c r="B12" s="128"/>
      <c r="C12" s="129"/>
    </row>
    <row r="13" s="117" customFormat="1" ht="30" customHeight="1" spans="1:3">
      <c r="A13" s="130" t="s">
        <v>1579</v>
      </c>
      <c r="B13" s="128"/>
      <c r="C13" s="129"/>
    </row>
    <row r="14" s="117" customFormat="1" ht="30.75" customHeight="1" spans="1:3">
      <c r="A14" s="130" t="s">
        <v>1580</v>
      </c>
      <c r="B14" s="128"/>
      <c r="C14" s="129"/>
    </row>
    <row r="15" s="117" customFormat="1" ht="20.1" customHeight="1" spans="1:3">
      <c r="A15" s="130" t="s">
        <v>1581</v>
      </c>
      <c r="B15" s="128"/>
      <c r="C15" s="129"/>
    </row>
    <row r="16" s="117" customFormat="1" ht="27" customHeight="1" spans="1:3">
      <c r="A16" s="130"/>
      <c r="B16" s="128"/>
      <c r="C16" s="129"/>
    </row>
    <row r="17" s="117" customFormat="1" ht="20.1" customHeight="1" spans="1:3">
      <c r="A17" s="130" t="s">
        <v>1582</v>
      </c>
      <c r="B17" s="128"/>
      <c r="C17" s="129"/>
    </row>
    <row r="18" s="117" customFormat="1" ht="20.1" customHeight="1" spans="1:3">
      <c r="A18" s="130" t="s">
        <v>1583</v>
      </c>
      <c r="B18" s="131"/>
      <c r="C18" s="129"/>
    </row>
    <row r="19" s="117" customFormat="1" ht="39" customHeight="1" spans="1:3">
      <c r="A19" s="130" t="s">
        <v>1584</v>
      </c>
      <c r="B19" s="131"/>
      <c r="C19" s="129"/>
    </row>
    <row r="20" s="117" customFormat="1" ht="20.1" customHeight="1" spans="1:3">
      <c r="A20" s="130" t="s">
        <v>1585</v>
      </c>
      <c r="B20" s="131"/>
      <c r="C20" s="129"/>
    </row>
    <row r="21" s="117" customFormat="1" ht="20.1" customHeight="1" spans="1:3">
      <c r="A21" s="130" t="s">
        <v>1586</v>
      </c>
      <c r="B21" s="131"/>
      <c r="C21" s="129"/>
    </row>
    <row r="22" s="117" customFormat="1" ht="20.1" customHeight="1" spans="1:3">
      <c r="A22" s="132" t="s">
        <v>1587</v>
      </c>
      <c r="B22" s="131"/>
      <c r="C22" s="129"/>
    </row>
    <row r="23" s="117" customFormat="1" ht="20.1" customHeight="1" spans="1:3">
      <c r="A23" s="127" t="s">
        <v>1588</v>
      </c>
      <c r="B23" s="133"/>
      <c r="C23" s="129"/>
    </row>
    <row r="24" s="117" customFormat="1" ht="20.1" customHeight="1" spans="1:3">
      <c r="A24" s="132"/>
      <c r="B24" s="133"/>
      <c r="C24" s="129"/>
    </row>
    <row r="25" s="117" customFormat="1" ht="20.1" customHeight="1" spans="1:3">
      <c r="A25" s="132"/>
      <c r="B25" s="133"/>
      <c r="C25" s="129"/>
    </row>
    <row r="26" s="117" customFormat="1" ht="20.1" customHeight="1" spans="1:3">
      <c r="A26" s="132"/>
      <c r="B26" s="134"/>
      <c r="C26" s="129"/>
    </row>
    <row r="27" ht="20.1" customHeight="1" spans="1:3">
      <c r="A27" s="127"/>
      <c r="B27" s="135"/>
    </row>
    <row r="28" ht="20.1" customHeight="1" spans="1:3">
      <c r="A28" s="127"/>
      <c r="B28" s="135"/>
    </row>
    <row r="29" ht="20.1" customHeight="1" spans="1:3">
      <c r="A29" s="127"/>
      <c r="B29" s="135"/>
    </row>
    <row r="30" ht="20.1" customHeight="1" spans="1:3">
      <c r="A30" s="127" t="s">
        <v>1589</v>
      </c>
      <c r="B30" s="135"/>
    </row>
    <row r="31" ht="20.1" customHeight="1" spans="1:3">
      <c r="A31" s="136"/>
      <c r="B31" s="137"/>
    </row>
    <row r="32" ht="20.1" customHeight="1" spans="1:3">
      <c r="A32" s="136"/>
      <c r="B32" s="137"/>
    </row>
    <row r="33" ht="20.1" customHeight="1" spans="1:2">
      <c r="A33" s="136"/>
      <c r="B33" s="137"/>
    </row>
    <row r="34" ht="20.1" customHeight="1" spans="1:2">
      <c r="A34" s="136"/>
      <c r="B34" s="137"/>
    </row>
    <row r="35" ht="20.1" customHeight="1" spans="1:2">
      <c r="A35" s="136"/>
      <c r="B35" s="137"/>
    </row>
    <row r="36" ht="20.1" customHeight="1" spans="1:2">
      <c r="A36" s="136"/>
      <c r="B36" s="137"/>
    </row>
    <row r="37" ht="20.1" customHeight="1" spans="1:2">
      <c r="A37" s="136"/>
      <c r="B37" s="137"/>
    </row>
    <row r="38" ht="20.1" customHeight="1" spans="1:2">
      <c r="A38" s="136"/>
      <c r="B38" s="137"/>
    </row>
    <row r="39" ht="20.1" customHeight="1" spans="1:2">
      <c r="A39" s="136"/>
      <c r="B39" s="137"/>
    </row>
    <row r="40" ht="20.1" customHeight="1" spans="1:2">
      <c r="A40" s="136"/>
      <c r="B40" s="137"/>
    </row>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mergeCells count="1">
    <mergeCell ref="A2:B2"/>
  </mergeCells>
  <printOptions horizontalCentered="1"/>
  <pageMargins left="0.393055555555556" right="0.393055555555556" top="0.786805555555556" bottom="0.708333333333333" header="0.236111111111111" footer="0"/>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34"/>
  <sheetViews>
    <sheetView showGridLines="0" showZeros="0" zoomScale="93" zoomScaleNormal="93" workbookViewId="0">
      <pane ySplit="4" topLeftCell="A5" activePane="bottomLeft" state="frozen"/>
      <selection/>
      <selection pane="bottomLeft" activeCell="F23" sqref="F23"/>
    </sheetView>
  </sheetViews>
  <sheetFormatPr defaultColWidth="9" defaultRowHeight="15" outlineLevelCol="3"/>
  <cols>
    <col min="1" max="1" width="27.125" style="285" customWidth="1"/>
    <col min="2" max="2" width="17.875" style="286" customWidth="1"/>
    <col min="3" max="3" width="11.125" style="285" customWidth="1"/>
    <col min="4" max="4" width="16.6583333333333" style="285" customWidth="1"/>
    <col min="5" max="16384" width="9" style="285"/>
  </cols>
  <sheetData>
    <row r="1" ht="24" customHeight="1" spans="1:4">
      <c r="A1" s="287" t="s">
        <v>34</v>
      </c>
    </row>
    <row r="2" ht="27.75" customHeight="1" spans="1:4">
      <c r="A2" s="288" t="s">
        <v>35</v>
      </c>
      <c r="B2" s="288"/>
      <c r="C2" s="288"/>
      <c r="D2" s="288"/>
    </row>
    <row r="3" ht="21.95" customHeight="1" spans="1:4">
      <c r="D3" s="289" t="s">
        <v>36</v>
      </c>
    </row>
    <row r="4" s="283" customFormat="1" ht="36" customHeight="1" spans="1:4">
      <c r="A4" s="223" t="s">
        <v>37</v>
      </c>
      <c r="B4" s="290" t="s">
        <v>38</v>
      </c>
      <c r="C4" s="223" t="s">
        <v>39</v>
      </c>
      <c r="D4" s="291" t="s">
        <v>40</v>
      </c>
    </row>
    <row r="5" s="284" customFormat="1" ht="15.95" customHeight="1" spans="1:4">
      <c r="A5" s="292" t="s">
        <v>41</v>
      </c>
      <c r="B5" s="53">
        <v>41662</v>
      </c>
      <c r="C5" s="53">
        <f>SUM(C6:C18)</f>
        <v>42214</v>
      </c>
      <c r="D5" s="293">
        <f>C5/B5</f>
        <v>1.0132494839422</v>
      </c>
    </row>
    <row r="6" ht="15.95" customHeight="1" spans="1:4">
      <c r="A6" s="292" t="s">
        <v>42</v>
      </c>
      <c r="B6" s="53">
        <v>7651</v>
      </c>
      <c r="C6" s="53">
        <v>7875</v>
      </c>
      <c r="D6" s="293">
        <f t="shared" ref="D6:D33" si="0">C6/B6</f>
        <v>1.02927721866423</v>
      </c>
    </row>
    <row r="7" ht="15.95" customHeight="1" spans="1:4">
      <c r="A7" s="292" t="s">
        <v>43</v>
      </c>
      <c r="B7" s="53">
        <v>1330</v>
      </c>
      <c r="C7" s="53">
        <v>1372</v>
      </c>
      <c r="D7" s="293">
        <f t="shared" si="0"/>
        <v>1.03157894736842</v>
      </c>
    </row>
    <row r="8" ht="15.95" customHeight="1" spans="1:4">
      <c r="A8" s="292" t="s">
        <v>44</v>
      </c>
      <c r="B8" s="53"/>
      <c r="C8" s="53"/>
      <c r="D8" s="293"/>
    </row>
    <row r="9" ht="15.95" customHeight="1" spans="1:4">
      <c r="A9" s="292" t="s">
        <v>45</v>
      </c>
      <c r="B9" s="53">
        <v>319</v>
      </c>
      <c r="C9" s="53">
        <v>336</v>
      </c>
      <c r="D9" s="293">
        <f>C9/B9</f>
        <v>1.05329153605016</v>
      </c>
    </row>
    <row r="10" ht="15.95" customHeight="1" spans="1:4">
      <c r="A10" s="292" t="s">
        <v>46</v>
      </c>
      <c r="B10" s="53">
        <v>1</v>
      </c>
      <c r="C10" s="53">
        <v>0</v>
      </c>
      <c r="D10" s="293"/>
    </row>
    <row r="11" ht="15.95" customHeight="1" spans="1:4">
      <c r="A11" s="292" t="s">
        <v>47</v>
      </c>
      <c r="B11" s="53">
        <v>1209</v>
      </c>
      <c r="C11" s="53">
        <v>1300</v>
      </c>
      <c r="D11" s="293">
        <f t="shared" si="0"/>
        <v>1.0752688172043</v>
      </c>
    </row>
    <row r="12" ht="15.95" customHeight="1" spans="1:4">
      <c r="A12" s="292" t="s">
        <v>48</v>
      </c>
      <c r="B12" s="53">
        <v>3830</v>
      </c>
      <c r="C12" s="53">
        <v>4140</v>
      </c>
      <c r="D12" s="293">
        <f t="shared" si="0"/>
        <v>1.08093994778068</v>
      </c>
    </row>
    <row r="13" ht="15.95" customHeight="1" spans="1:4">
      <c r="A13" s="292" t="s">
        <v>49</v>
      </c>
      <c r="B13" s="53">
        <v>1056</v>
      </c>
      <c r="C13" s="53">
        <v>1100</v>
      </c>
      <c r="D13" s="293">
        <f t="shared" si="0"/>
        <v>1.04166666666667</v>
      </c>
    </row>
    <row r="14" ht="15.95" customHeight="1" spans="1:4">
      <c r="A14" s="292" t="s">
        <v>50</v>
      </c>
      <c r="B14" s="53">
        <v>1619</v>
      </c>
      <c r="C14" s="53">
        <v>1750</v>
      </c>
      <c r="D14" s="293">
        <f t="shared" si="0"/>
        <v>1.08091414453366</v>
      </c>
    </row>
    <row r="15" ht="15.95" customHeight="1" spans="1:4">
      <c r="A15" s="292" t="s">
        <v>51</v>
      </c>
      <c r="B15" s="53">
        <v>19781</v>
      </c>
      <c r="C15" s="53">
        <v>19744</v>
      </c>
      <c r="D15" s="293">
        <f t="shared" si="0"/>
        <v>0.998129518224559</v>
      </c>
    </row>
    <row r="16" ht="15.95" customHeight="1" spans="1:4">
      <c r="A16" s="292" t="s">
        <v>52</v>
      </c>
      <c r="B16" s="53">
        <v>2681</v>
      </c>
      <c r="C16" s="53">
        <v>2792</v>
      </c>
      <c r="D16" s="293">
        <f t="shared" si="0"/>
        <v>1.041402461768</v>
      </c>
    </row>
    <row r="17" ht="15.95" customHeight="1" spans="1:4">
      <c r="A17" s="292" t="s">
        <v>53</v>
      </c>
      <c r="B17" s="53">
        <v>495</v>
      </c>
      <c r="C17" s="53">
        <v>5</v>
      </c>
      <c r="D17" s="293">
        <f t="shared" si="0"/>
        <v>0.0101010101010101</v>
      </c>
    </row>
    <row r="18" ht="15.95" customHeight="1" spans="1:4">
      <c r="A18" s="292" t="s">
        <v>54</v>
      </c>
      <c r="B18" s="53">
        <v>1690</v>
      </c>
      <c r="C18" s="53">
        <v>1800</v>
      </c>
      <c r="D18" s="293">
        <f t="shared" si="0"/>
        <v>1.06508875739645</v>
      </c>
    </row>
    <row r="19" ht="15.95" customHeight="1" spans="1:4">
      <c r="A19" s="292" t="s">
        <v>55</v>
      </c>
      <c r="B19" s="53"/>
      <c r="C19" s="53"/>
      <c r="D19" s="293"/>
    </row>
    <row r="20" ht="15.95" customHeight="1" spans="1:4">
      <c r="A20" s="292" t="s">
        <v>56</v>
      </c>
      <c r="B20" s="53"/>
      <c r="C20" s="53"/>
      <c r="D20" s="293"/>
    </row>
    <row r="21" ht="15.95" customHeight="1" spans="1:4">
      <c r="A21" s="292" t="s">
        <v>57</v>
      </c>
      <c r="B21" s="53"/>
      <c r="C21" s="53">
        <v>0</v>
      </c>
      <c r="D21" s="293"/>
    </row>
    <row r="22" ht="15.95" customHeight="1" spans="1:4">
      <c r="A22" s="292" t="s">
        <v>58</v>
      </c>
      <c r="B22" s="53">
        <v>21173</v>
      </c>
      <c r="C22" s="53">
        <f>SUM(C23:C30)</f>
        <v>18091</v>
      </c>
      <c r="D22" s="293">
        <f t="shared" si="0"/>
        <v>0.854437254994569</v>
      </c>
    </row>
    <row r="23" ht="15.95" customHeight="1" spans="1:4">
      <c r="A23" s="292" t="s">
        <v>59</v>
      </c>
      <c r="B23" s="53">
        <v>1523</v>
      </c>
      <c r="C23" s="53">
        <v>1635</v>
      </c>
      <c r="D23" s="293">
        <f t="shared" si="0"/>
        <v>1.07353906762968</v>
      </c>
    </row>
    <row r="24" ht="15.95" customHeight="1" spans="1:4">
      <c r="A24" s="292" t="s">
        <v>60</v>
      </c>
      <c r="B24" s="53">
        <v>845</v>
      </c>
      <c r="C24" s="53">
        <v>1105</v>
      </c>
      <c r="D24" s="293">
        <f t="shared" si="0"/>
        <v>1.30769230769231</v>
      </c>
    </row>
    <row r="25" ht="15.95" customHeight="1" spans="1:4">
      <c r="A25" s="292" t="s">
        <v>61</v>
      </c>
      <c r="B25" s="53">
        <v>9594</v>
      </c>
      <c r="C25" s="53">
        <v>3584</v>
      </c>
      <c r="D25" s="293">
        <f t="shared" si="0"/>
        <v>0.373566812591203</v>
      </c>
    </row>
    <row r="26" ht="15.95" customHeight="1" spans="1:4">
      <c r="A26" s="292" t="s">
        <v>62</v>
      </c>
      <c r="B26" s="53">
        <v>0</v>
      </c>
      <c r="C26" s="294">
        <v>0</v>
      </c>
      <c r="D26" s="293"/>
    </row>
    <row r="27" ht="15.95" customHeight="1" spans="1:4">
      <c r="A27" s="292" t="s">
        <v>63</v>
      </c>
      <c r="B27" s="53">
        <v>7680</v>
      </c>
      <c r="C27" s="53">
        <v>10732</v>
      </c>
      <c r="D27" s="293">
        <f>C27/B27</f>
        <v>1.39739583333333</v>
      </c>
    </row>
    <row r="28" ht="15.95" customHeight="1" spans="1:4">
      <c r="A28" s="292" t="s">
        <v>64</v>
      </c>
      <c r="B28" s="53">
        <v>146</v>
      </c>
      <c r="C28" s="53">
        <v>0</v>
      </c>
      <c r="D28" s="293"/>
    </row>
    <row r="29" ht="15.95" customHeight="1" spans="1:4">
      <c r="A29" s="292" t="s">
        <v>65</v>
      </c>
      <c r="B29" s="53">
        <v>186</v>
      </c>
      <c r="C29" s="53">
        <v>53</v>
      </c>
      <c r="D29" s="293">
        <f t="shared" si="0"/>
        <v>0.28494623655914</v>
      </c>
    </row>
    <row r="30" ht="15.95" customHeight="1" spans="1:4">
      <c r="A30" s="292" t="s">
        <v>66</v>
      </c>
      <c r="B30" s="53">
        <v>1199</v>
      </c>
      <c r="C30" s="53">
        <v>982</v>
      </c>
      <c r="D30" s="293">
        <f t="shared" si="0"/>
        <v>0.819015846538782</v>
      </c>
    </row>
    <row r="31" ht="15.95" customHeight="1" spans="1:4">
      <c r="A31" s="174" t="s">
        <v>67</v>
      </c>
      <c r="B31" s="295"/>
      <c r="C31" s="295"/>
      <c r="D31" s="293"/>
    </row>
    <row r="32" s="284" customFormat="1" ht="15.95" customHeight="1" spans="1:4">
      <c r="A32" s="174" t="s">
        <v>67</v>
      </c>
      <c r="B32" s="53"/>
      <c r="C32" s="53"/>
      <c r="D32" s="293"/>
    </row>
    <row r="33" s="284" customFormat="1" ht="15.95" customHeight="1" spans="1:4">
      <c r="A33" s="296" t="s">
        <v>68</v>
      </c>
      <c r="B33" s="53">
        <v>62835</v>
      </c>
      <c r="C33" s="53">
        <f>C22+C5</f>
        <v>60305</v>
      </c>
      <c r="D33" s="293">
        <f t="shared" si="0"/>
        <v>0.9597358160261</v>
      </c>
    </row>
    <row r="34" spans="1:4">
      <c r="B34" s="297"/>
      <c r="C34" s="294"/>
      <c r="D34" s="294"/>
    </row>
  </sheetData>
  <sheetProtection selectLockedCells="1"/>
  <mergeCells count="1">
    <mergeCell ref="A2:D2"/>
  </mergeCells>
  <printOptions horizontalCentered="1"/>
  <pageMargins left="0.747916666666667" right="0.747916666666667" top="0.786805555555556" bottom="0.708333333333333"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D11"/>
  <sheetViews>
    <sheetView workbookViewId="0">
      <selection activeCell="D8" sqref="D8"/>
    </sheetView>
  </sheetViews>
  <sheetFormatPr defaultColWidth="9" defaultRowHeight="14.25" outlineLevelCol="3"/>
  <cols>
    <col min="1" max="1" width="27.375" style="103" customWidth="1"/>
    <col min="2" max="2" width="22.375" style="104" customWidth="1"/>
    <col min="3" max="3" width="28.375" style="104" customWidth="1"/>
    <col min="4" max="4" width="26.25" style="104" customWidth="1"/>
    <col min="5" max="16384" width="9" style="103"/>
  </cols>
  <sheetData>
    <row r="1" ht="25.15" customHeight="1" spans="1:4">
      <c r="A1" s="105" t="s">
        <v>1590</v>
      </c>
    </row>
    <row r="2" ht="29.45" customHeight="1" spans="1:4">
      <c r="A2" s="106" t="s">
        <v>1591</v>
      </c>
      <c r="B2" s="106"/>
      <c r="C2" s="106"/>
      <c r="D2" s="106"/>
    </row>
    <row r="3" ht="25.5" customHeight="1" spans="1:4">
      <c r="A3" s="107"/>
      <c r="B3" s="107"/>
      <c r="C3" s="107"/>
      <c r="D3" s="108" t="s">
        <v>158</v>
      </c>
    </row>
    <row r="4" ht="37.5" customHeight="1" spans="1:4">
      <c r="A4" s="109" t="s">
        <v>1592</v>
      </c>
      <c r="B4" s="110" t="s">
        <v>1164</v>
      </c>
      <c r="C4" s="110" t="s">
        <v>1593</v>
      </c>
      <c r="D4" s="110" t="s">
        <v>1594</v>
      </c>
    </row>
    <row r="5" s="3" customFormat="1" ht="36" customHeight="1" spans="1:4">
      <c r="A5" s="111" t="s">
        <v>1595</v>
      </c>
      <c r="B5" s="112">
        <f>SUM(C5:D5)</f>
        <v>25935</v>
      </c>
      <c r="C5" s="112">
        <f>SUM(C6:C11)</f>
        <v>8022</v>
      </c>
      <c r="D5" s="112">
        <f>SUM(D6:D11)</f>
        <v>17913</v>
      </c>
    </row>
    <row r="6" ht="36" customHeight="1" spans="1:4">
      <c r="A6" s="113" t="s">
        <v>1596</v>
      </c>
      <c r="B6" s="114">
        <f t="shared" ref="B5:B11" si="0">SUM(C6:D6)</f>
        <v>13650</v>
      </c>
      <c r="C6" s="114">
        <v>5388</v>
      </c>
      <c r="D6" s="114">
        <v>8262</v>
      </c>
    </row>
    <row r="7" ht="36" customHeight="1" spans="1:4">
      <c r="A7" s="113" t="s">
        <v>1597</v>
      </c>
      <c r="B7" s="114">
        <f t="shared" si="0"/>
        <v>84</v>
      </c>
      <c r="C7" s="114">
        <v>44</v>
      </c>
      <c r="D7" s="114">
        <v>40</v>
      </c>
    </row>
    <row r="8" ht="36" customHeight="1" spans="1:4">
      <c r="A8" s="113" t="s">
        <v>1598</v>
      </c>
      <c r="B8" s="114">
        <f t="shared" si="0"/>
        <v>12069</v>
      </c>
      <c r="C8" s="114">
        <v>2578</v>
      </c>
      <c r="D8" s="114">
        <v>9491</v>
      </c>
    </row>
    <row r="9" ht="36" customHeight="1" spans="1:4">
      <c r="A9" s="113" t="s">
        <v>1599</v>
      </c>
      <c r="B9" s="114">
        <f t="shared" si="0"/>
        <v>0</v>
      </c>
      <c r="C9" s="114"/>
      <c r="D9" s="114"/>
    </row>
    <row r="10" ht="36" customHeight="1" spans="1:4">
      <c r="A10" s="113" t="s">
        <v>1600</v>
      </c>
      <c r="B10" s="114">
        <f t="shared" si="0"/>
        <v>1</v>
      </c>
      <c r="C10" s="114">
        <v>1</v>
      </c>
      <c r="D10" s="114"/>
    </row>
    <row r="11" ht="36" customHeight="1" spans="1:4">
      <c r="A11" s="113" t="s">
        <v>1601</v>
      </c>
      <c r="B11" s="114">
        <f t="shared" si="0"/>
        <v>131</v>
      </c>
      <c r="C11" s="114">
        <v>11</v>
      </c>
      <c r="D11" s="114">
        <v>120</v>
      </c>
    </row>
  </sheetData>
  <mergeCells count="1">
    <mergeCell ref="A2:D2"/>
  </mergeCells>
  <printOptions horizontalCentered="1"/>
  <pageMargins left="0.747916666666667" right="0.747916666666667" top="0.786805555555556" bottom="0.708333333333333"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8"/>
  <sheetViews>
    <sheetView workbookViewId="0">
      <selection activeCell="B6" sqref="B6:B8"/>
    </sheetView>
  </sheetViews>
  <sheetFormatPr defaultColWidth="9" defaultRowHeight="14.25" outlineLevelRow="7" outlineLevelCol="3"/>
  <cols>
    <col min="1" max="1" width="27.375" style="103" customWidth="1"/>
    <col min="2" max="2" width="17.5" style="104" customWidth="1"/>
    <col min="3" max="3" width="28" style="104" customWidth="1"/>
    <col min="4" max="4" width="27.375" style="104" customWidth="1"/>
    <col min="5" max="16384" width="9" style="103"/>
  </cols>
  <sheetData>
    <row r="1" ht="25.15" customHeight="1" spans="1:4">
      <c r="A1" s="105" t="s">
        <v>1602</v>
      </c>
    </row>
    <row r="2" ht="29.45" customHeight="1" spans="1:4">
      <c r="A2" s="106" t="s">
        <v>1603</v>
      </c>
      <c r="B2" s="106"/>
      <c r="C2" s="106"/>
      <c r="D2" s="106"/>
    </row>
    <row r="3" ht="25.5" customHeight="1" spans="1:4">
      <c r="A3" s="107"/>
      <c r="B3" s="107"/>
      <c r="C3" s="107"/>
      <c r="D3" s="108" t="s">
        <v>158</v>
      </c>
    </row>
    <row r="4" ht="37.5" customHeight="1" spans="1:4">
      <c r="A4" s="109" t="s">
        <v>1592</v>
      </c>
      <c r="B4" s="110" t="s">
        <v>1164</v>
      </c>
      <c r="C4" s="110" t="s">
        <v>1593</v>
      </c>
      <c r="D4" s="110" t="s">
        <v>1594</v>
      </c>
    </row>
    <row r="5" s="3" customFormat="1" ht="37" customHeight="1" spans="1:4">
      <c r="A5" s="111" t="s">
        <v>1529</v>
      </c>
      <c r="B5" s="112">
        <f>SUM(C5:D5)</f>
        <v>20844</v>
      </c>
      <c r="C5" s="112">
        <f>SUM(C6:C8)</f>
        <v>2971</v>
      </c>
      <c r="D5" s="112">
        <f>SUM(D6:D8)</f>
        <v>17873</v>
      </c>
    </row>
    <row r="6" ht="37" customHeight="1" spans="1:4">
      <c r="A6" s="113" t="s">
        <v>1604</v>
      </c>
      <c r="B6" s="114">
        <f>SUM(C6:D6)</f>
        <v>20291</v>
      </c>
      <c r="C6" s="114">
        <v>2938</v>
      </c>
      <c r="D6" s="114">
        <v>17353</v>
      </c>
    </row>
    <row r="7" ht="37" customHeight="1" spans="1:4">
      <c r="A7" s="113" t="s">
        <v>1605</v>
      </c>
      <c r="B7" s="114">
        <f>SUM(C7:D7)</f>
        <v>413</v>
      </c>
      <c r="C7" s="114">
        <v>13</v>
      </c>
      <c r="D7" s="114">
        <v>400</v>
      </c>
    </row>
    <row r="8" ht="37" customHeight="1" spans="1:4">
      <c r="A8" s="113" t="s">
        <v>1606</v>
      </c>
      <c r="B8" s="114">
        <f>SUM(C8:D8)</f>
        <v>140</v>
      </c>
      <c r="C8" s="114">
        <v>20</v>
      </c>
      <c r="D8" s="114">
        <v>120</v>
      </c>
    </row>
  </sheetData>
  <mergeCells count="1">
    <mergeCell ref="A2:D2"/>
  </mergeCells>
  <printOptions horizontalCentered="1"/>
  <pageMargins left="0.747916666666667" right="0.747916666666667" top="0.786805555555556" bottom="0.708333333333333"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7"/>
  <sheetViews>
    <sheetView workbookViewId="0">
      <selection activeCell="F14" sqref="F14"/>
    </sheetView>
  </sheetViews>
  <sheetFormatPr defaultColWidth="9" defaultRowHeight="14.25" outlineLevelRow="6" outlineLevelCol="7"/>
  <cols>
    <col min="1" max="1" width="8.875" style="48" customWidth="1"/>
    <col min="2" max="2" width="15.75" style="48" customWidth="1"/>
    <col min="3" max="3" width="18.25" style="48" customWidth="1"/>
    <col min="4" max="4" width="17.375" style="48" customWidth="1"/>
    <col min="5" max="5" width="19.125" style="48" customWidth="1"/>
    <col min="6" max="6" width="18.875" style="48" customWidth="1"/>
    <col min="7" max="7" width="21.25" style="48" customWidth="1"/>
    <col min="8" max="16384" width="9" style="48"/>
  </cols>
  <sheetData>
    <row r="1" s="48" customFormat="1" ht="29.45" customHeight="1" spans="1:8">
      <c r="A1" s="49" t="s">
        <v>1607</v>
      </c>
    </row>
    <row r="2" s="48" customFormat="1" ht="30" customHeight="1" spans="1:8">
      <c r="A2" s="98" t="s">
        <v>1608</v>
      </c>
      <c r="B2" s="98"/>
      <c r="C2" s="98"/>
      <c r="D2" s="98"/>
      <c r="E2" s="98"/>
      <c r="F2" s="98"/>
      <c r="G2" s="98"/>
      <c r="H2" s="99"/>
    </row>
    <row r="3" s="48" customFormat="1" ht="23.45" customHeight="1" spans="1:8">
      <c r="G3" s="51" t="s">
        <v>158</v>
      </c>
    </row>
    <row r="4" s="48" customFormat="1" ht="48" customHeight="1" spans="1:8">
      <c r="A4" s="100" t="s">
        <v>1276</v>
      </c>
      <c r="B4" s="53" t="s">
        <v>1609</v>
      </c>
      <c r="C4" s="53"/>
      <c r="D4" s="53"/>
      <c r="E4" s="53" t="s">
        <v>1610</v>
      </c>
      <c r="F4" s="53"/>
      <c r="G4" s="53"/>
    </row>
    <row r="5" s="51" customFormat="1" ht="28.15" customHeight="1" spans="1:8">
      <c r="A5" s="101"/>
      <c r="B5" s="100" t="s">
        <v>1164</v>
      </c>
      <c r="C5" s="100" t="s">
        <v>1611</v>
      </c>
      <c r="D5" s="100" t="s">
        <v>1612</v>
      </c>
      <c r="E5" s="100" t="s">
        <v>1164</v>
      </c>
      <c r="F5" s="100" t="s">
        <v>1611</v>
      </c>
      <c r="G5" s="100" t="s">
        <v>1612</v>
      </c>
    </row>
    <row r="6" s="51" customFormat="1" ht="25.9" customHeight="1" spans="1:8">
      <c r="A6" s="102"/>
      <c r="B6" s="102"/>
      <c r="C6" s="102"/>
      <c r="D6" s="102"/>
      <c r="E6" s="102"/>
      <c r="F6" s="102"/>
      <c r="G6" s="102"/>
    </row>
    <row r="7" s="51" customFormat="1" ht="63" customHeight="1" spans="1:8">
      <c r="A7" s="53" t="s">
        <v>1279</v>
      </c>
      <c r="B7" s="53">
        <v>449664</v>
      </c>
      <c r="C7" s="53">
        <v>191404</v>
      </c>
      <c r="D7" s="53">
        <v>258260</v>
      </c>
      <c r="E7" s="53">
        <v>448143</v>
      </c>
      <c r="F7" s="53">
        <v>189884</v>
      </c>
      <c r="G7" s="53">
        <v>258259</v>
      </c>
    </row>
  </sheetData>
  <mergeCells count="10">
    <mergeCell ref="A2:G2"/>
    <mergeCell ref="B4:D4"/>
    <mergeCell ref="E4:G4"/>
    <mergeCell ref="A4:A6"/>
    <mergeCell ref="B5:B6"/>
    <mergeCell ref="C5:C6"/>
    <mergeCell ref="D5:D6"/>
    <mergeCell ref="E5:E6"/>
    <mergeCell ref="F5:F6"/>
    <mergeCell ref="G5:G6"/>
  </mergeCells>
  <printOptions horizontalCentered="1"/>
  <pageMargins left="0.472222222222222" right="0.472222222222222" top="0.786805555555556" bottom="0.708333333333333" header="0" footer="0"/>
  <pageSetup paperSize="9" scale="8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S69"/>
  <sheetViews>
    <sheetView workbookViewId="0">
      <selection activeCell="O7" sqref="O7"/>
    </sheetView>
  </sheetViews>
  <sheetFormatPr defaultColWidth="9" defaultRowHeight="14.25"/>
  <cols>
    <col min="1" max="1" width="15.25" style="48" customWidth="1"/>
    <col min="2" max="2" width="12.125" style="48" customWidth="1"/>
    <col min="3" max="18" width="9" style="48"/>
    <col min="19" max="19" width="9" style="48" customWidth="1"/>
    <col min="20" max="16384" width="9" style="48"/>
  </cols>
  <sheetData>
    <row r="1" s="48" customFormat="1" ht="23.25" customHeight="1" spans="1:19">
      <c r="A1" s="49" t="s">
        <v>1613</v>
      </c>
    </row>
    <row r="2" s="48" customFormat="1" ht="27" customHeight="1" spans="1:19">
      <c r="A2" s="50" t="s">
        <v>1614</v>
      </c>
      <c r="B2" s="50"/>
      <c r="C2" s="50"/>
      <c r="D2" s="50"/>
      <c r="E2" s="50"/>
      <c r="F2" s="50"/>
      <c r="G2" s="50"/>
      <c r="H2" s="50"/>
      <c r="I2" s="50"/>
      <c r="J2" s="50"/>
      <c r="K2" s="50"/>
      <c r="L2" s="50"/>
      <c r="M2" s="50"/>
      <c r="N2" s="50"/>
      <c r="O2" s="50"/>
      <c r="P2" s="50"/>
      <c r="Q2" s="50"/>
      <c r="R2" s="50"/>
      <c r="S2" s="50"/>
    </row>
    <row r="3" s="48" customFormat="1" ht="18" customHeight="1" spans="1:19">
      <c r="R3" s="93" t="s">
        <v>158</v>
      </c>
      <c r="S3" s="93"/>
    </row>
    <row r="4" s="48" customFormat="1" ht="26.1" customHeight="1" spans="1:19">
      <c r="A4" s="52" t="s">
        <v>1276</v>
      </c>
      <c r="B4" s="52" t="s">
        <v>1615</v>
      </c>
      <c r="C4" s="52"/>
      <c r="D4" s="52"/>
      <c r="E4" s="52"/>
      <c r="F4" s="52"/>
      <c r="G4" s="52"/>
      <c r="H4" s="52"/>
      <c r="I4" s="52"/>
      <c r="J4" s="52"/>
      <c r="K4" s="52"/>
      <c r="L4" s="52"/>
      <c r="M4" s="52"/>
      <c r="N4" s="52" t="s">
        <v>1616</v>
      </c>
      <c r="O4" s="52"/>
      <c r="P4" s="52"/>
      <c r="Q4" s="52"/>
      <c r="R4" s="52"/>
      <c r="S4" s="52"/>
    </row>
    <row r="5" s="48" customFormat="1" ht="26.1" customHeight="1" spans="1:19">
      <c r="A5" s="52"/>
      <c r="B5" s="94" t="s">
        <v>1164</v>
      </c>
      <c r="C5" s="95"/>
      <c r="D5" s="95"/>
      <c r="E5" s="96"/>
      <c r="F5" s="52" t="s">
        <v>1617</v>
      </c>
      <c r="G5" s="52"/>
      <c r="H5" s="52"/>
      <c r="I5" s="52"/>
      <c r="J5" s="52" t="s">
        <v>1618</v>
      </c>
      <c r="K5" s="52"/>
      <c r="L5" s="52"/>
      <c r="M5" s="52"/>
      <c r="N5" s="52" t="s">
        <v>1619</v>
      </c>
      <c r="O5" s="52"/>
      <c r="P5" s="52"/>
      <c r="Q5" s="52" t="s">
        <v>1620</v>
      </c>
      <c r="R5" s="52"/>
      <c r="S5" s="52"/>
    </row>
    <row r="6" s="48" customFormat="1" ht="32.25" customHeight="1" spans="1:19">
      <c r="A6" s="52"/>
      <c r="B6" s="52" t="s">
        <v>1164</v>
      </c>
      <c r="C6" s="52" t="s">
        <v>1621</v>
      </c>
      <c r="D6" s="52" t="s">
        <v>1622</v>
      </c>
      <c r="E6" s="52" t="s">
        <v>1623</v>
      </c>
      <c r="F6" s="52" t="s">
        <v>1624</v>
      </c>
      <c r="G6" s="52" t="s">
        <v>1621</v>
      </c>
      <c r="H6" s="52" t="s">
        <v>1622</v>
      </c>
      <c r="I6" s="52" t="s">
        <v>1623</v>
      </c>
      <c r="J6" s="52" t="s">
        <v>1624</v>
      </c>
      <c r="K6" s="52" t="s">
        <v>1621</v>
      </c>
      <c r="L6" s="52" t="s">
        <v>1622</v>
      </c>
      <c r="M6" s="52" t="s">
        <v>1623</v>
      </c>
      <c r="N6" s="52" t="s">
        <v>1164</v>
      </c>
      <c r="O6" s="52" t="s">
        <v>1617</v>
      </c>
      <c r="P6" s="52" t="s">
        <v>1618</v>
      </c>
      <c r="Q6" s="52" t="s">
        <v>1164</v>
      </c>
      <c r="R6" s="52" t="s">
        <v>1617</v>
      </c>
      <c r="S6" s="52" t="s">
        <v>1618</v>
      </c>
    </row>
    <row r="7" s="48" customFormat="1" ht="47.25" customHeight="1" spans="1:19">
      <c r="A7" s="52" t="s">
        <v>1279</v>
      </c>
      <c r="B7" s="52">
        <v>105447</v>
      </c>
      <c r="C7" s="52">
        <v>38700</v>
      </c>
      <c r="D7" s="52">
        <v>53700</v>
      </c>
      <c r="E7" s="52">
        <v>13047</v>
      </c>
      <c r="F7" s="52">
        <v>28747</v>
      </c>
      <c r="G7" s="52">
        <v>15700</v>
      </c>
      <c r="H7" s="52">
        <v>0</v>
      </c>
      <c r="I7" s="52">
        <v>13047</v>
      </c>
      <c r="J7" s="52">
        <v>76700</v>
      </c>
      <c r="K7" s="52">
        <v>23000</v>
      </c>
      <c r="L7" s="52">
        <v>53700</v>
      </c>
      <c r="M7" s="52">
        <v>0</v>
      </c>
      <c r="N7" s="52">
        <v>14551</v>
      </c>
      <c r="O7" s="97">
        <v>14551</v>
      </c>
      <c r="P7" s="53">
        <v>0</v>
      </c>
      <c r="Q7" s="52">
        <v>10814</v>
      </c>
      <c r="R7" s="97">
        <v>5256</v>
      </c>
      <c r="S7" s="97">
        <v>5558</v>
      </c>
    </row>
    <row r="8" s="48" customFormat="1" ht="26.1" customHeight="1"/>
    <row r="9" s="48" customFormat="1" ht="26.1" customHeight="1"/>
    <row r="10" s="48" customFormat="1" ht="26.1" customHeight="1"/>
    <row r="11" s="48" customFormat="1" ht="26.1" customHeight="1"/>
    <row r="12" s="48" customFormat="1" ht="26.1" customHeight="1"/>
    <row r="13" s="48" customFormat="1" ht="26.1" customHeight="1"/>
    <row r="14" s="48" customFormat="1" ht="26.1" customHeight="1"/>
    <row r="15" s="48" customFormat="1" ht="26.1" customHeight="1"/>
    <row r="16" s="48" customFormat="1" ht="26.1" customHeight="1"/>
    <row r="17" s="48" customFormat="1" ht="26.1" customHeight="1"/>
    <row r="18" s="48" customFormat="1" ht="26.1" customHeight="1"/>
    <row r="19" s="48" customFormat="1" ht="26.1" customHeight="1"/>
    <row r="20" s="48" customFormat="1" ht="26.1" customHeight="1"/>
    <row r="21" s="48" customFormat="1" ht="26.1" customHeight="1"/>
    <row r="22" s="48" customFormat="1" ht="26.1" customHeight="1"/>
    <row r="23" s="48" customFormat="1" ht="26.1" customHeight="1"/>
    <row r="24" s="48" customFormat="1" ht="26.1" customHeight="1"/>
    <row r="25" s="48" customFormat="1" ht="26.1" customHeight="1"/>
    <row r="26" s="48" customFormat="1" ht="26.1" customHeight="1"/>
    <row r="27" s="48" customFormat="1" ht="26.1" customHeight="1"/>
    <row r="28" s="48" customFormat="1" ht="26.1" customHeight="1"/>
    <row r="29" s="48" customFormat="1" ht="26.1" customHeight="1"/>
    <row r="30" s="48" customFormat="1" ht="26.1" customHeight="1"/>
    <row r="31" s="48" customFormat="1" ht="26.1" customHeight="1"/>
    <row r="32" s="48" customFormat="1" ht="26.1" customHeight="1"/>
    <row r="33" s="48" customFormat="1" ht="26.1" customHeight="1"/>
    <row r="34" s="48" customFormat="1" ht="26.1" customHeight="1"/>
    <row r="35" s="48" customFormat="1" ht="26.1" customHeight="1"/>
    <row r="36" s="48" customFormat="1" ht="26.1" customHeight="1"/>
    <row r="37" s="48" customFormat="1" ht="26.1" customHeight="1"/>
    <row r="38" s="48" customFormat="1" ht="26.1" customHeight="1"/>
    <row r="39" s="48" customFormat="1" ht="26.1" customHeight="1"/>
    <row r="40" s="48" customFormat="1" ht="26.1" customHeight="1"/>
    <row r="41" s="48" customFormat="1" ht="26.1" customHeight="1"/>
    <row r="42" s="48" customFormat="1" ht="26.1" customHeight="1"/>
    <row r="43" s="48" customFormat="1" ht="26.1" customHeight="1"/>
    <row r="44" s="48" customFormat="1" ht="26.1" customHeight="1"/>
    <row r="45" s="48" customFormat="1" ht="26.1" customHeight="1"/>
    <row r="46" s="48" customFormat="1" ht="26.1" customHeight="1"/>
    <row r="47" s="48" customFormat="1" ht="26.1" customHeight="1"/>
    <row r="48" s="48" customFormat="1" ht="26.1" customHeight="1"/>
    <row r="49" s="48" customFormat="1" ht="26.1" customHeight="1"/>
    <row r="50" s="48" customFormat="1" ht="26.1" customHeight="1"/>
    <row r="51" s="48" customFormat="1" ht="26.1" customHeight="1"/>
    <row r="52" s="48" customFormat="1" ht="26.1" customHeight="1"/>
    <row r="53" s="48" customFormat="1" ht="26.1" customHeight="1"/>
    <row r="54" s="48" customFormat="1" ht="26.1" customHeight="1"/>
    <row r="55" s="48" customFormat="1" ht="26.1" customHeight="1"/>
    <row r="56" s="48" customFormat="1" ht="26.1" customHeight="1"/>
    <row r="57" s="48" customFormat="1" ht="26.1" customHeight="1"/>
    <row r="58" s="48" customFormat="1" ht="26.1" customHeight="1"/>
    <row r="59" s="48" customFormat="1" ht="26.1" customHeight="1"/>
    <row r="60" s="48" customFormat="1" ht="26.1" customHeight="1"/>
    <row r="61" s="48" customFormat="1" ht="26.1" customHeight="1"/>
    <row r="62" s="48" customFormat="1" ht="26.1" customHeight="1"/>
    <row r="63" s="48" customFormat="1" ht="26.1" customHeight="1"/>
    <row r="64" s="48" customFormat="1" ht="26.1" customHeight="1"/>
    <row r="65" s="48" customFormat="1" ht="26.1" customHeight="1"/>
    <row r="66" s="48" customFormat="1" ht="26.1" customHeight="1"/>
    <row r="67" s="48" customFormat="1" ht="26.1" customHeight="1"/>
    <row r="68" s="48" customFormat="1" ht="26.1" customHeight="1"/>
    <row r="69" s="48" customFormat="1" ht="26.1" customHeight="1"/>
  </sheetData>
  <mergeCells count="10">
    <mergeCell ref="A2:S2"/>
    <mergeCell ref="R3:S3"/>
    <mergeCell ref="B4:M4"/>
    <mergeCell ref="N4:S4"/>
    <mergeCell ref="B5:E5"/>
    <mergeCell ref="F5:I5"/>
    <mergeCell ref="J5:M5"/>
    <mergeCell ref="N5:P5"/>
    <mergeCell ref="Q5:S5"/>
    <mergeCell ref="A4:A6"/>
  </mergeCells>
  <printOptions horizontalCentered="1"/>
  <pageMargins left="0.236111111111111" right="0.747916666666667" top="0.786805555555556" bottom="0.708333333333333" header="0" footer="0"/>
  <pageSetup paperSize="9" scale="71"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view="pageBreakPreview" zoomScaleNormal="100" topLeftCell="A59" workbookViewId="0">
      <selection activeCell="D43" sqref="D43"/>
    </sheetView>
  </sheetViews>
  <sheetFormatPr defaultColWidth="9" defaultRowHeight="11.25" outlineLevelCol="4"/>
  <cols>
    <col min="1" max="1" width="16" style="58" customWidth="1"/>
    <col min="2" max="2" width="38.875" style="58" customWidth="1"/>
    <col min="3" max="3" width="18.75" style="58" customWidth="1"/>
    <col min="4" max="4" width="49.125" style="58" customWidth="1"/>
    <col min="5" max="16384" width="9" style="58"/>
  </cols>
  <sheetData>
    <row r="1" ht="29.45" customHeight="1" spans="1:4">
      <c r="A1" s="49" t="s">
        <v>1625</v>
      </c>
    </row>
    <row r="2" ht="30" customHeight="1" spans="1:4">
      <c r="A2" s="59" t="s">
        <v>1626</v>
      </c>
      <c r="B2" s="59"/>
      <c r="C2" s="59"/>
      <c r="D2" s="59"/>
    </row>
    <row r="3" ht="23.45" customHeight="1" spans="1:4">
      <c r="A3" s="60"/>
      <c r="B3" s="61"/>
      <c r="C3" s="57"/>
      <c r="D3" s="62" t="s">
        <v>158</v>
      </c>
    </row>
    <row r="4" ht="30" customHeight="1" spans="1:4">
      <c r="A4" s="63" t="s">
        <v>1627</v>
      </c>
      <c r="B4" s="64" t="s">
        <v>1628</v>
      </c>
      <c r="C4" s="65" t="s">
        <v>1629</v>
      </c>
      <c r="D4" s="63" t="s">
        <v>1630</v>
      </c>
    </row>
    <row r="5" s="54" customFormat="1" ht="30" customHeight="1" spans="1:4">
      <c r="A5" s="66" t="s">
        <v>1631</v>
      </c>
      <c r="B5" s="67" t="s">
        <v>1617</v>
      </c>
      <c r="C5" s="68">
        <f>SUM(C6:C48)</f>
        <v>15700</v>
      </c>
      <c r="D5" s="69"/>
    </row>
    <row r="6" s="55" customFormat="1" ht="30" customHeight="1" spans="1:4">
      <c r="A6" s="70">
        <v>149001</v>
      </c>
      <c r="B6" s="71" t="s">
        <v>1632</v>
      </c>
      <c r="C6" s="71">
        <v>600</v>
      </c>
      <c r="D6" s="71" t="s">
        <v>1633</v>
      </c>
    </row>
    <row r="7" s="55" customFormat="1" ht="38" customHeight="1" spans="1:4">
      <c r="A7" s="71">
        <v>127001</v>
      </c>
      <c r="B7" s="71" t="s">
        <v>1634</v>
      </c>
      <c r="C7" s="71">
        <v>1000</v>
      </c>
      <c r="D7" s="71" t="s">
        <v>1635</v>
      </c>
    </row>
    <row r="8" s="55" customFormat="1" ht="30" customHeight="1" spans="1:4">
      <c r="A8" s="71">
        <v>144006</v>
      </c>
      <c r="B8" s="71" t="s">
        <v>1636</v>
      </c>
      <c r="C8" s="71">
        <v>600</v>
      </c>
      <c r="D8" s="71" t="s">
        <v>1637</v>
      </c>
    </row>
    <row r="9" s="56" customFormat="1" ht="30" customHeight="1" spans="1:4">
      <c r="A9" s="71" t="s">
        <v>1638</v>
      </c>
      <c r="B9" s="71" t="s">
        <v>1634</v>
      </c>
      <c r="C9" s="70">
        <v>2000</v>
      </c>
      <c r="D9" s="72" t="s">
        <v>1635</v>
      </c>
    </row>
    <row r="10" s="57" customFormat="1" ht="30" customHeight="1" spans="1:4">
      <c r="A10" s="71" t="s">
        <v>1639</v>
      </c>
      <c r="B10" s="71" t="s">
        <v>1640</v>
      </c>
      <c r="C10" s="70">
        <v>22</v>
      </c>
      <c r="D10" s="73" t="s">
        <v>1641</v>
      </c>
    </row>
    <row r="11" ht="30" customHeight="1" spans="1:4">
      <c r="A11" s="71" t="s">
        <v>1642</v>
      </c>
      <c r="B11" s="71" t="s">
        <v>1643</v>
      </c>
      <c r="C11" s="70">
        <v>104.03</v>
      </c>
      <c r="D11" s="73" t="s">
        <v>1644</v>
      </c>
    </row>
    <row r="12" ht="30" customHeight="1" spans="1:4">
      <c r="A12" s="71" t="s">
        <v>1645</v>
      </c>
      <c r="B12" s="71" t="s">
        <v>1646</v>
      </c>
      <c r="C12" s="70">
        <v>876</v>
      </c>
      <c r="D12" s="73" t="s">
        <v>1647</v>
      </c>
    </row>
    <row r="13" s="56" customFormat="1" ht="30" customHeight="1" spans="1:4">
      <c r="A13" s="71" t="s">
        <v>1648</v>
      </c>
      <c r="B13" s="71" t="s">
        <v>1632</v>
      </c>
      <c r="C13" s="70">
        <v>390</v>
      </c>
      <c r="D13" s="73" t="s">
        <v>1649</v>
      </c>
    </row>
    <row r="14" s="56" customFormat="1" ht="30" customHeight="1" spans="1:4">
      <c r="A14" s="71" t="s">
        <v>1648</v>
      </c>
      <c r="B14" s="71" t="s">
        <v>1632</v>
      </c>
      <c r="C14" s="70">
        <v>1400</v>
      </c>
      <c r="D14" s="72" t="s">
        <v>1650</v>
      </c>
    </row>
    <row r="15" s="57" customFormat="1" ht="30" customHeight="1" spans="1:4">
      <c r="A15" s="71" t="s">
        <v>1648</v>
      </c>
      <c r="B15" s="71" t="s">
        <v>1632</v>
      </c>
      <c r="C15" s="70">
        <v>310</v>
      </c>
      <c r="D15" s="73" t="s">
        <v>1651</v>
      </c>
    </row>
    <row r="16" ht="30" customHeight="1" spans="1:4">
      <c r="A16" s="71" t="s">
        <v>1652</v>
      </c>
      <c r="B16" s="71" t="s">
        <v>1653</v>
      </c>
      <c r="C16" s="70">
        <v>1300</v>
      </c>
      <c r="D16" s="73" t="s">
        <v>1654</v>
      </c>
    </row>
    <row r="17" ht="30" customHeight="1" spans="1:4">
      <c r="A17" s="71" t="s">
        <v>1655</v>
      </c>
      <c r="B17" s="71" t="s">
        <v>1656</v>
      </c>
      <c r="C17" s="70">
        <v>282.85</v>
      </c>
      <c r="D17" s="73" t="s">
        <v>1657</v>
      </c>
    </row>
    <row r="18" ht="30" customHeight="1" spans="1:4">
      <c r="A18" s="71" t="s">
        <v>1655</v>
      </c>
      <c r="B18" s="71" t="s">
        <v>1656</v>
      </c>
      <c r="C18" s="70">
        <v>300</v>
      </c>
      <c r="D18" s="73" t="s">
        <v>1658</v>
      </c>
    </row>
    <row r="19" ht="30" customHeight="1" spans="1:4">
      <c r="A19" s="71" t="s">
        <v>1655</v>
      </c>
      <c r="B19" s="71" t="s">
        <v>1656</v>
      </c>
      <c r="C19" s="70">
        <v>40</v>
      </c>
      <c r="D19" s="73" t="s">
        <v>1659</v>
      </c>
    </row>
    <row r="20" ht="26.1" customHeight="1" spans="1:4">
      <c r="A20" s="71" t="s">
        <v>1655</v>
      </c>
      <c r="B20" s="71" t="s">
        <v>1656</v>
      </c>
      <c r="C20" s="70">
        <v>100</v>
      </c>
      <c r="D20" s="72" t="s">
        <v>1660</v>
      </c>
    </row>
    <row r="21" ht="26.1" customHeight="1" spans="1:4">
      <c r="A21" s="71" t="s">
        <v>1655</v>
      </c>
      <c r="B21" s="71" t="s">
        <v>1656</v>
      </c>
      <c r="C21" s="70">
        <v>50</v>
      </c>
      <c r="D21" s="73" t="s">
        <v>1661</v>
      </c>
    </row>
    <row r="22" ht="26.1" customHeight="1" spans="1:4">
      <c r="A22" s="71">
        <v>900008</v>
      </c>
      <c r="B22" s="71" t="s">
        <v>1662</v>
      </c>
      <c r="C22" s="70">
        <v>205.54</v>
      </c>
      <c r="D22" s="73" t="s">
        <v>1663</v>
      </c>
    </row>
    <row r="23" ht="26.1" customHeight="1" spans="1:4">
      <c r="A23" s="71">
        <v>900008</v>
      </c>
      <c r="B23" s="71" t="s">
        <v>1662</v>
      </c>
      <c r="C23" s="70">
        <v>130.8</v>
      </c>
      <c r="D23" s="73" t="s">
        <v>1664</v>
      </c>
    </row>
    <row r="24" ht="26.1" customHeight="1" spans="1:4">
      <c r="A24" s="74" t="s">
        <v>1665</v>
      </c>
      <c r="B24" s="75" t="s">
        <v>1666</v>
      </c>
      <c r="C24" s="70">
        <v>800</v>
      </c>
      <c r="D24" s="70" t="s">
        <v>1667</v>
      </c>
    </row>
    <row r="25" ht="26.1" customHeight="1" spans="1:4">
      <c r="A25" s="74" t="s">
        <v>1642</v>
      </c>
      <c r="B25" s="76" t="s">
        <v>1643</v>
      </c>
      <c r="C25" s="70">
        <v>250</v>
      </c>
      <c r="D25" s="70" t="s">
        <v>1668</v>
      </c>
    </row>
    <row r="26" ht="26.1" customHeight="1" spans="1:4">
      <c r="A26" s="74" t="s">
        <v>1642</v>
      </c>
      <c r="B26" s="76" t="s">
        <v>1643</v>
      </c>
      <c r="C26" s="70">
        <v>130</v>
      </c>
      <c r="D26" s="70" t="s">
        <v>1668</v>
      </c>
    </row>
    <row r="27" ht="26.1" customHeight="1" spans="1:4">
      <c r="A27" s="74" t="s">
        <v>1669</v>
      </c>
      <c r="B27" s="76" t="s">
        <v>1670</v>
      </c>
      <c r="C27" s="70">
        <v>448.58</v>
      </c>
      <c r="D27" s="70" t="s">
        <v>1671</v>
      </c>
    </row>
    <row r="28" ht="26.1" customHeight="1" spans="1:4">
      <c r="A28" s="77" t="s">
        <v>1672</v>
      </c>
      <c r="B28" s="75" t="s">
        <v>1673</v>
      </c>
      <c r="C28" s="70">
        <v>100</v>
      </c>
      <c r="D28" s="70" t="s">
        <v>1674</v>
      </c>
    </row>
    <row r="29" ht="26.1" customHeight="1" spans="1:4">
      <c r="A29" s="77" t="s">
        <v>1675</v>
      </c>
      <c r="B29" s="75" t="s">
        <v>1676</v>
      </c>
      <c r="C29" s="70">
        <v>100</v>
      </c>
      <c r="D29" s="70" t="s">
        <v>1677</v>
      </c>
    </row>
    <row r="30" ht="26.1" customHeight="1" spans="1:4">
      <c r="A30" s="78">
        <v>147010</v>
      </c>
      <c r="B30" s="79" t="s">
        <v>1678</v>
      </c>
      <c r="C30" s="70">
        <v>242.156589</v>
      </c>
      <c r="D30" s="70" t="s">
        <v>1679</v>
      </c>
    </row>
    <row r="31" ht="26.1" customHeight="1" spans="1:4">
      <c r="A31" s="74" t="s">
        <v>1648</v>
      </c>
      <c r="B31" s="76" t="s">
        <v>1632</v>
      </c>
      <c r="C31" s="70">
        <v>500</v>
      </c>
      <c r="D31" s="70" t="s">
        <v>1680</v>
      </c>
    </row>
    <row r="32" ht="26.1" customHeight="1" spans="1:4">
      <c r="A32" s="74" t="s">
        <v>1648</v>
      </c>
      <c r="B32" s="76" t="s">
        <v>1632</v>
      </c>
      <c r="C32" s="70">
        <f>291.130702-110.17216</f>
        <v>180.958542</v>
      </c>
      <c r="D32" s="70" t="s">
        <v>1681</v>
      </c>
    </row>
    <row r="33" ht="26.1" customHeight="1" spans="1:4">
      <c r="A33" s="74" t="s">
        <v>1648</v>
      </c>
      <c r="B33" s="76" t="s">
        <v>1632</v>
      </c>
      <c r="C33" s="70">
        <v>317.153834</v>
      </c>
      <c r="D33" s="70" t="s">
        <v>1682</v>
      </c>
    </row>
    <row r="34" ht="26.1" customHeight="1" spans="1:4">
      <c r="A34" s="74" t="s">
        <v>1648</v>
      </c>
      <c r="B34" s="76" t="s">
        <v>1632</v>
      </c>
      <c r="C34" s="70">
        <v>41.715464</v>
      </c>
      <c r="D34" s="70" t="s">
        <v>1683</v>
      </c>
    </row>
    <row r="35" ht="26.1" customHeight="1" spans="1:4">
      <c r="A35" s="74" t="s">
        <v>1648</v>
      </c>
      <c r="B35" s="76" t="s">
        <v>1632</v>
      </c>
      <c r="C35" s="70">
        <v>50</v>
      </c>
      <c r="D35" s="70" t="s">
        <v>1684</v>
      </c>
    </row>
    <row r="36" ht="26.1" customHeight="1" spans="1:4">
      <c r="A36" s="74" t="s">
        <v>1648</v>
      </c>
      <c r="B36" s="76" t="s">
        <v>1632</v>
      </c>
      <c r="C36" s="70">
        <v>300</v>
      </c>
      <c r="D36" s="70" t="s">
        <v>1685</v>
      </c>
    </row>
    <row r="37" ht="26.1" customHeight="1" spans="1:4">
      <c r="A37" s="74" t="s">
        <v>1648</v>
      </c>
      <c r="B37" s="76" t="s">
        <v>1632</v>
      </c>
      <c r="C37" s="70">
        <v>380</v>
      </c>
      <c r="D37" s="70" t="s">
        <v>1686</v>
      </c>
    </row>
    <row r="38" ht="26.1" customHeight="1" spans="1:4">
      <c r="A38" s="74" t="s">
        <v>1648</v>
      </c>
      <c r="B38" s="76" t="s">
        <v>1632</v>
      </c>
      <c r="C38" s="70">
        <v>50</v>
      </c>
      <c r="D38" s="70" t="s">
        <v>1680</v>
      </c>
    </row>
    <row r="39" ht="26.1" customHeight="1" spans="1:4">
      <c r="A39" s="74" t="s">
        <v>1648</v>
      </c>
      <c r="B39" s="75" t="s">
        <v>1632</v>
      </c>
      <c r="C39" s="70">
        <v>50</v>
      </c>
      <c r="D39" s="70" t="s">
        <v>1687</v>
      </c>
    </row>
    <row r="40" ht="26.1" customHeight="1" spans="1:4">
      <c r="A40" s="74" t="s">
        <v>1648</v>
      </c>
      <c r="B40" s="75" t="s">
        <v>1632</v>
      </c>
      <c r="C40" s="70">
        <v>800</v>
      </c>
      <c r="D40" s="70" t="s">
        <v>1688</v>
      </c>
    </row>
    <row r="41" ht="26.1" customHeight="1" spans="1:4">
      <c r="A41" s="74" t="s">
        <v>1648</v>
      </c>
      <c r="B41" s="75" t="s">
        <v>1632</v>
      </c>
      <c r="C41" s="70">
        <v>500</v>
      </c>
      <c r="D41" s="70" t="s">
        <v>1680</v>
      </c>
    </row>
    <row r="42" ht="26.1" customHeight="1" spans="1:4">
      <c r="A42" s="74" t="s">
        <v>1689</v>
      </c>
      <c r="B42" s="76" t="s">
        <v>1690</v>
      </c>
      <c r="C42" s="70">
        <v>200</v>
      </c>
      <c r="D42" s="70" t="s">
        <v>1691</v>
      </c>
    </row>
    <row r="43" ht="26.1" customHeight="1" spans="1:4">
      <c r="A43" s="74" t="s">
        <v>1689</v>
      </c>
      <c r="B43" s="76" t="s">
        <v>1690</v>
      </c>
      <c r="C43" s="70">
        <v>58.215571</v>
      </c>
      <c r="D43" s="70" t="s">
        <v>1692</v>
      </c>
    </row>
    <row r="44" ht="26.1" customHeight="1" spans="1:4">
      <c r="A44" s="74" t="s">
        <v>1693</v>
      </c>
      <c r="B44" s="80" t="s">
        <v>1694</v>
      </c>
      <c r="C44" s="70">
        <v>200</v>
      </c>
      <c r="D44" s="70" t="s">
        <v>1695</v>
      </c>
    </row>
    <row r="45" ht="26.1" customHeight="1" spans="1:4">
      <c r="A45" s="74" t="s">
        <v>1689</v>
      </c>
      <c r="B45" s="76" t="s">
        <v>1696</v>
      </c>
      <c r="C45" s="70">
        <v>100</v>
      </c>
      <c r="D45" s="70" t="s">
        <v>1697</v>
      </c>
    </row>
    <row r="46" ht="26.1" customHeight="1" spans="1:4">
      <c r="A46" s="74" t="s">
        <v>1698</v>
      </c>
      <c r="B46" s="76" t="s">
        <v>1699</v>
      </c>
      <c r="C46" s="70">
        <v>50</v>
      </c>
      <c r="D46" s="70" t="s">
        <v>1700</v>
      </c>
    </row>
    <row r="47" ht="26.1" customHeight="1" spans="1:4">
      <c r="A47" s="74" t="s">
        <v>1672</v>
      </c>
      <c r="B47" s="76" t="s">
        <v>1673</v>
      </c>
      <c r="C47" s="70">
        <v>90</v>
      </c>
      <c r="D47" s="70" t="s">
        <v>1701</v>
      </c>
    </row>
    <row r="48" ht="26.1" customHeight="1" spans="1:4">
      <c r="A48" s="74" t="s">
        <v>1675</v>
      </c>
      <c r="B48" s="76" t="s">
        <v>1676</v>
      </c>
      <c r="C48" s="70">
        <v>50</v>
      </c>
      <c r="D48" s="70" t="s">
        <v>1702</v>
      </c>
    </row>
    <row r="49" s="54" customFormat="1" ht="26.1" customHeight="1" spans="1:5">
      <c r="A49" s="81" t="s">
        <v>1703</v>
      </c>
      <c r="B49" s="82" t="s">
        <v>1618</v>
      </c>
      <c r="C49" s="83">
        <f>SUM(C50:C76)</f>
        <v>76700</v>
      </c>
      <c r="D49" s="84"/>
    </row>
    <row r="50" ht="26.1" customHeight="1" spans="1:5">
      <c r="A50" s="85" t="s">
        <v>1642</v>
      </c>
      <c r="B50" s="86" t="s">
        <v>1643</v>
      </c>
      <c r="C50" s="87">
        <v>9800</v>
      </c>
      <c r="D50" s="88" t="s">
        <v>1704</v>
      </c>
    </row>
    <row r="51" ht="26.1" customHeight="1" spans="1:5">
      <c r="A51" s="85" t="s">
        <v>1705</v>
      </c>
      <c r="B51" s="86" t="s">
        <v>1706</v>
      </c>
      <c r="C51" s="87">
        <v>5500</v>
      </c>
      <c r="D51" s="88" t="s">
        <v>1707</v>
      </c>
    </row>
    <row r="52" ht="26.1" customHeight="1" spans="1:5">
      <c r="A52" s="85" t="s">
        <v>1708</v>
      </c>
      <c r="B52" s="86" t="s">
        <v>1709</v>
      </c>
      <c r="C52" s="87">
        <v>1000</v>
      </c>
      <c r="D52" s="88" t="s">
        <v>1710</v>
      </c>
      <c r="E52" s="57"/>
    </row>
    <row r="53" ht="26.1" customHeight="1" spans="1:5">
      <c r="A53" s="85" t="s">
        <v>1711</v>
      </c>
      <c r="B53" s="86" t="s">
        <v>1653</v>
      </c>
      <c r="C53" s="87">
        <v>4000</v>
      </c>
      <c r="D53" s="88" t="s">
        <v>1712</v>
      </c>
      <c r="E53" s="57"/>
    </row>
    <row r="54" ht="26.1" customHeight="1" spans="1:5">
      <c r="A54" s="85" t="s">
        <v>1708</v>
      </c>
      <c r="B54" s="86" t="s">
        <v>1709</v>
      </c>
      <c r="C54" s="87">
        <v>1900</v>
      </c>
      <c r="D54" s="88" t="s">
        <v>1713</v>
      </c>
      <c r="E54" s="57"/>
    </row>
    <row r="55" ht="26.1" customHeight="1" spans="1:5">
      <c r="A55" s="89" t="s">
        <v>1714</v>
      </c>
      <c r="B55" s="90" t="s">
        <v>1678</v>
      </c>
      <c r="C55" s="87">
        <v>91</v>
      </c>
      <c r="D55" s="88" t="s">
        <v>1715</v>
      </c>
      <c r="E55" s="57"/>
    </row>
    <row r="56" ht="26.1" customHeight="1" spans="1:5">
      <c r="A56" s="91"/>
      <c r="B56" s="86"/>
      <c r="C56" s="87">
        <v>449</v>
      </c>
      <c r="D56" s="88" t="s">
        <v>1716</v>
      </c>
      <c r="E56" s="57"/>
    </row>
    <row r="57" ht="26.1" customHeight="1" spans="1:5">
      <c r="A57" s="89" t="s">
        <v>1711</v>
      </c>
      <c r="B57" s="90" t="s">
        <v>1653</v>
      </c>
      <c r="C57" s="87">
        <v>36</v>
      </c>
      <c r="D57" s="88" t="s">
        <v>1717</v>
      </c>
      <c r="E57" s="57"/>
    </row>
    <row r="58" ht="26.1" customHeight="1" spans="1:5">
      <c r="A58" s="92"/>
      <c r="B58" s="90"/>
      <c r="C58" s="87">
        <v>41</v>
      </c>
      <c r="D58" s="88" t="s">
        <v>1718</v>
      </c>
      <c r="E58" s="57"/>
    </row>
    <row r="59" ht="26.1" customHeight="1" spans="1:5">
      <c r="A59" s="92"/>
      <c r="B59" s="90"/>
      <c r="C59" s="87">
        <v>58</v>
      </c>
      <c r="D59" s="88" t="s">
        <v>1719</v>
      </c>
      <c r="E59" s="57"/>
    </row>
    <row r="60" ht="26.1" customHeight="1" spans="1:5">
      <c r="A60" s="91"/>
      <c r="B60" s="86"/>
      <c r="C60" s="87">
        <v>125</v>
      </c>
      <c r="D60" s="88" t="s">
        <v>1720</v>
      </c>
      <c r="E60" s="57"/>
    </row>
    <row r="61" ht="26.1" customHeight="1" spans="1:5">
      <c r="A61" s="89" t="s">
        <v>1708</v>
      </c>
      <c r="B61" s="90" t="s">
        <v>1709</v>
      </c>
      <c r="C61" s="87">
        <v>200</v>
      </c>
      <c r="D61" s="88" t="s">
        <v>1721</v>
      </c>
      <c r="E61" s="57"/>
    </row>
    <row r="62" ht="26.1" customHeight="1" spans="1:5">
      <c r="A62" s="92"/>
      <c r="B62" s="90"/>
      <c r="C62" s="87">
        <v>1700</v>
      </c>
      <c r="D62" s="88" t="s">
        <v>1722</v>
      </c>
      <c r="E62" s="57"/>
    </row>
    <row r="63" ht="26.1" customHeight="1" spans="1:5">
      <c r="A63" s="92"/>
      <c r="B63" s="90"/>
      <c r="C63" s="87">
        <v>2187.5</v>
      </c>
      <c r="D63" s="88" t="s">
        <v>1723</v>
      </c>
      <c r="E63" s="57"/>
    </row>
    <row r="64" ht="26.1" customHeight="1" spans="1:5">
      <c r="A64" s="92"/>
      <c r="B64" s="90"/>
      <c r="C64" s="87">
        <v>1276.5</v>
      </c>
      <c r="D64" s="88" t="s">
        <v>1724</v>
      </c>
      <c r="E64" s="57"/>
    </row>
    <row r="65" ht="26.1" customHeight="1" spans="1:5">
      <c r="A65" s="92"/>
      <c r="B65" s="90"/>
      <c r="C65" s="87">
        <v>720</v>
      </c>
      <c r="D65" s="88" t="s">
        <v>1725</v>
      </c>
      <c r="E65" s="57"/>
    </row>
    <row r="66" ht="26.1" customHeight="1" spans="1:5">
      <c r="A66" s="91"/>
      <c r="B66" s="86"/>
      <c r="C66" s="87">
        <v>2516</v>
      </c>
      <c r="D66" s="88" t="s">
        <v>1726</v>
      </c>
      <c r="E66" s="57"/>
    </row>
    <row r="67" ht="26.1" customHeight="1" spans="1:5">
      <c r="A67" s="89" t="s">
        <v>1708</v>
      </c>
      <c r="B67" s="90" t="s">
        <v>1709</v>
      </c>
      <c r="C67" s="87">
        <v>4020.5</v>
      </c>
      <c r="D67" s="88" t="s">
        <v>1724</v>
      </c>
      <c r="E67" s="57"/>
    </row>
    <row r="68" ht="26.1" customHeight="1" spans="1:5">
      <c r="A68" s="92"/>
      <c r="B68" s="90"/>
      <c r="C68" s="87">
        <v>172</v>
      </c>
      <c r="D68" s="88" t="s">
        <v>1727</v>
      </c>
      <c r="E68" s="57"/>
    </row>
    <row r="69" ht="26.1" customHeight="1" spans="1:5">
      <c r="A69" s="92"/>
      <c r="B69" s="90"/>
      <c r="C69" s="87">
        <v>720</v>
      </c>
      <c r="D69" s="88" t="s">
        <v>1725</v>
      </c>
      <c r="E69" s="57"/>
    </row>
    <row r="70" ht="26.1" customHeight="1" spans="1:5">
      <c r="A70" s="91"/>
      <c r="B70" s="86"/>
      <c r="C70" s="87">
        <v>2187.5</v>
      </c>
      <c r="D70" s="88" t="s">
        <v>1723</v>
      </c>
      <c r="E70" s="57"/>
    </row>
    <row r="71" ht="18.95" customHeight="1" spans="1:5">
      <c r="A71" s="89">
        <v>900023</v>
      </c>
      <c r="B71" s="90" t="s">
        <v>1709</v>
      </c>
      <c r="C71" s="87">
        <v>10200</v>
      </c>
      <c r="D71" s="88" t="s">
        <v>1722</v>
      </c>
      <c r="E71" s="57"/>
    </row>
    <row r="72" ht="20.1" customHeight="1" spans="1:5">
      <c r="A72" s="92"/>
      <c r="B72" s="90"/>
      <c r="C72" s="87">
        <v>1325</v>
      </c>
      <c r="D72" s="88" t="s">
        <v>1721</v>
      </c>
      <c r="E72" s="57"/>
    </row>
    <row r="73" spans="1:5">
      <c r="A73" s="92"/>
      <c r="B73" s="90"/>
      <c r="C73" s="87">
        <v>8498</v>
      </c>
      <c r="D73" s="88" t="s">
        <v>1727</v>
      </c>
      <c r="E73" s="57"/>
    </row>
    <row r="74" spans="1:5">
      <c r="A74" s="92"/>
      <c r="B74" s="90"/>
      <c r="C74" s="87">
        <v>7750</v>
      </c>
      <c r="D74" s="88" t="s">
        <v>1723</v>
      </c>
    </row>
    <row r="75" spans="1:5">
      <c r="A75" s="92"/>
      <c r="B75" s="90"/>
      <c r="C75" s="87">
        <v>4320</v>
      </c>
      <c r="D75" s="88" t="s">
        <v>1725</v>
      </c>
    </row>
    <row r="76" spans="1:5">
      <c r="A76" s="91"/>
      <c r="B76" s="86"/>
      <c r="C76" s="87">
        <v>5907</v>
      </c>
      <c r="D76" s="88" t="s">
        <v>1724</v>
      </c>
    </row>
  </sheetData>
  <mergeCells count="11">
    <mergeCell ref="A2:D2"/>
    <mergeCell ref="A55:A56"/>
    <mergeCell ref="A57:A60"/>
    <mergeCell ref="A61:A66"/>
    <mergeCell ref="A67:A70"/>
    <mergeCell ref="A71:A76"/>
    <mergeCell ref="B55:B56"/>
    <mergeCell ref="B57:B60"/>
    <mergeCell ref="B61:B66"/>
    <mergeCell ref="B67:B70"/>
    <mergeCell ref="B71:B76"/>
  </mergeCells>
  <printOptions horizontalCentered="1"/>
  <pageMargins left="0.747916666666667" right="0.747916666666667" top="0.786805555555556" bottom="0.708333333333333" header="0" footer="0"/>
  <pageSetup paperSize="9" scale="6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G71"/>
  <sheetViews>
    <sheetView workbookViewId="0">
      <selection activeCell="G15" sqref="G15"/>
    </sheetView>
  </sheetViews>
  <sheetFormatPr defaultColWidth="9" defaultRowHeight="14.25" outlineLevelCol="6"/>
  <cols>
    <col min="1" max="1" width="15.625" style="48" customWidth="1"/>
    <col min="2" max="2" width="14.375" style="48" customWidth="1"/>
    <col min="3" max="3" width="15.125" style="48" customWidth="1"/>
    <col min="4" max="4" width="14.25" style="48" customWidth="1"/>
    <col min="5" max="5" width="16.875" style="48" customWidth="1"/>
    <col min="6" max="6" width="16.5" style="48" customWidth="1"/>
    <col min="7" max="7" width="19.625" style="48" customWidth="1"/>
    <col min="8" max="16384" width="9" style="48"/>
  </cols>
  <sheetData>
    <row r="1" s="48" customFormat="1" ht="21.75" customHeight="1" spans="1:7">
      <c r="A1" s="49" t="s">
        <v>1728</v>
      </c>
    </row>
    <row r="2" s="48" customFormat="1" ht="42" customHeight="1" spans="1:7">
      <c r="A2" s="50" t="s">
        <v>1729</v>
      </c>
      <c r="B2" s="50"/>
      <c r="C2" s="50"/>
      <c r="D2" s="50"/>
      <c r="E2" s="50"/>
      <c r="F2" s="50"/>
      <c r="G2" s="50"/>
    </row>
    <row r="3" s="48" customFormat="1" ht="46.5" customHeight="1" spans="1:7">
      <c r="G3" s="51" t="s">
        <v>158</v>
      </c>
    </row>
    <row r="4" s="48" customFormat="1" ht="39.75" customHeight="1" spans="1:7">
      <c r="A4" s="52" t="s">
        <v>1276</v>
      </c>
      <c r="B4" s="52" t="s">
        <v>1730</v>
      </c>
      <c r="C4" s="52"/>
      <c r="D4" s="52"/>
      <c r="E4" s="52" t="s">
        <v>1731</v>
      </c>
      <c r="F4" s="52"/>
      <c r="G4" s="52"/>
    </row>
    <row r="5" s="48" customFormat="1" ht="39.75" customHeight="1" spans="1:7">
      <c r="A5" s="52"/>
      <c r="B5" s="52" t="s">
        <v>1164</v>
      </c>
      <c r="C5" s="52" t="s">
        <v>1611</v>
      </c>
      <c r="D5" s="52" t="s">
        <v>1612</v>
      </c>
      <c r="E5" s="52" t="s">
        <v>1164</v>
      </c>
      <c r="F5" s="52" t="s">
        <v>1611</v>
      </c>
      <c r="G5" s="52" t="s">
        <v>1612</v>
      </c>
    </row>
    <row r="6" s="48" customFormat="1" ht="56.25" customHeight="1" spans="1:7">
      <c r="A6" s="52" t="s">
        <v>1279</v>
      </c>
      <c r="B6" s="52">
        <v>8200</v>
      </c>
      <c r="C6" s="53">
        <v>3000</v>
      </c>
      <c r="D6" s="53">
        <v>5200</v>
      </c>
      <c r="E6" s="52">
        <v>13200</v>
      </c>
      <c r="F6" s="53">
        <v>5600</v>
      </c>
      <c r="G6" s="53">
        <v>7600</v>
      </c>
    </row>
    <row r="7" s="48" customFormat="1" ht="35" customHeight="1"/>
    <row r="17" s="48" customFormat="1" ht="26.1" customHeight="1"/>
    <row r="18" s="48" customFormat="1" ht="26.1" customHeight="1"/>
    <row r="19" s="48" customFormat="1" ht="26.1" customHeight="1"/>
    <row r="20" s="48" customFormat="1" ht="26.1" customHeight="1"/>
    <row r="21" s="48" customFormat="1" ht="26.1" customHeight="1"/>
    <row r="22" s="48" customFormat="1" ht="26.1" customHeight="1"/>
    <row r="23" s="48" customFormat="1" ht="26.1" customHeight="1"/>
    <row r="24" s="48" customFormat="1" ht="26.1" customHeight="1"/>
    <row r="25" s="48" customFormat="1" ht="26.1" customHeight="1"/>
    <row r="26" s="48" customFormat="1" ht="26.1" customHeight="1"/>
    <row r="27" s="48" customFormat="1" ht="26.1" customHeight="1"/>
    <row r="28" s="48" customFormat="1" ht="26.1" customHeight="1"/>
    <row r="29" s="48" customFormat="1" ht="26.1" customHeight="1"/>
    <row r="30" s="48" customFormat="1" ht="26.1" customHeight="1"/>
    <row r="31" s="48" customFormat="1" ht="26.1" customHeight="1"/>
    <row r="32" s="48" customFormat="1" ht="26.1" customHeight="1"/>
    <row r="33" s="48" customFormat="1" ht="26.1" customHeight="1"/>
    <row r="34" s="48" customFormat="1" ht="26.1" customHeight="1"/>
    <row r="35" s="48" customFormat="1" ht="26.1" customHeight="1"/>
    <row r="36" s="48" customFormat="1" ht="26.1" customHeight="1"/>
    <row r="37" s="48" customFormat="1" ht="26.1" customHeight="1"/>
    <row r="38" s="48" customFormat="1" ht="26.1" customHeight="1"/>
    <row r="39" s="48" customFormat="1" ht="26.1" customHeight="1"/>
    <row r="40" s="48" customFormat="1" ht="26.1" customHeight="1"/>
    <row r="41" s="48" customFormat="1" ht="26.1" customHeight="1"/>
    <row r="42" s="48" customFormat="1" ht="26.1" customHeight="1"/>
    <row r="43" s="48" customFormat="1" ht="26.1" customHeight="1"/>
    <row r="44" s="48" customFormat="1" ht="26.1" customHeight="1"/>
    <row r="45" s="48" customFormat="1" ht="26.1" customHeight="1"/>
    <row r="46" s="48" customFormat="1" ht="26.1" customHeight="1"/>
    <row r="47" s="48" customFormat="1" ht="26.1" customHeight="1"/>
    <row r="48" s="48" customFormat="1" ht="26.1" customHeight="1"/>
    <row r="49" s="48" customFormat="1" ht="26.1" customHeight="1"/>
    <row r="50" s="48" customFormat="1" ht="26.1" customHeight="1"/>
    <row r="51" s="48" customFormat="1" ht="26.1" customHeight="1"/>
    <row r="52" s="48" customFormat="1" ht="26.1" customHeight="1"/>
    <row r="53" s="48" customFormat="1" ht="26.1" customHeight="1"/>
    <row r="54" s="48" customFormat="1" ht="26.1" customHeight="1"/>
    <row r="55" s="48" customFormat="1" ht="26.1" customHeight="1"/>
    <row r="56" s="48" customFormat="1" ht="26.1" customHeight="1"/>
    <row r="57" s="48" customFormat="1" ht="26.1" customHeight="1"/>
    <row r="58" s="48" customFormat="1" ht="26.1" customHeight="1"/>
    <row r="59" s="48" customFormat="1" ht="26.1" customHeight="1"/>
    <row r="60" s="48" customFormat="1" ht="26.1" customHeight="1"/>
    <row r="61" s="48" customFormat="1" ht="26.1" customHeight="1"/>
    <row r="62" s="48" customFormat="1" ht="26.1" customHeight="1"/>
    <row r="63" s="48" customFormat="1" ht="26.1" customHeight="1"/>
    <row r="64" s="48" customFormat="1" ht="26.1" customHeight="1"/>
    <row r="65" s="48" customFormat="1" ht="26.1" customHeight="1"/>
    <row r="66" s="48" customFormat="1" ht="26.1" customHeight="1"/>
    <row r="67" s="48" customFormat="1" ht="26.1" customHeight="1"/>
    <row r="68" s="48" customFormat="1" ht="26.1" customHeight="1"/>
    <row r="69" s="48" customFormat="1" ht="26.1" customHeight="1"/>
    <row r="70" s="48" customFormat="1" ht="18.95" customHeight="1"/>
    <row r="71" s="48" customFormat="1" ht="20.1" customHeight="1"/>
  </sheetData>
  <mergeCells count="4">
    <mergeCell ref="A2:G2"/>
    <mergeCell ref="B4:D4"/>
    <mergeCell ref="E4:G4"/>
    <mergeCell ref="A4:A5"/>
  </mergeCells>
  <printOptions horizontalCentered="1"/>
  <pageMargins left="0.747916666666667" right="0.747916666666667" top="0.786805555555556" bottom="0.708333333333333"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F8"/>
  <sheetViews>
    <sheetView zoomScale="110" zoomScaleNormal="110" workbookViewId="0">
      <selection activeCell="A8" sqref="A8:F8"/>
    </sheetView>
  </sheetViews>
  <sheetFormatPr defaultColWidth="9" defaultRowHeight="14.25" outlineLevelRow="7" outlineLevelCol="5"/>
  <cols>
    <col min="1" max="2" width="9" style="37"/>
    <col min="3" max="3" width="16.75" style="37" customWidth="1"/>
    <col min="4" max="4" width="20.875" style="37" customWidth="1"/>
    <col min="5" max="5" width="21.5" style="37" customWidth="1"/>
    <col min="6" max="6" width="24.125" style="37" customWidth="1"/>
    <col min="7" max="16384" width="9" style="37"/>
  </cols>
  <sheetData>
    <row r="1" s="37" customFormat="1" spans="1:6">
      <c r="A1" s="38" t="s">
        <v>1732</v>
      </c>
      <c r="B1" s="39"/>
      <c r="C1" s="39"/>
      <c r="D1" s="39"/>
      <c r="E1" s="39"/>
      <c r="F1" s="39"/>
    </row>
    <row r="2" s="37" customFormat="1" ht="27" customHeight="1" spans="1:6">
      <c r="A2" s="40" t="s">
        <v>1733</v>
      </c>
      <c r="B2" s="40"/>
      <c r="C2" s="40"/>
      <c r="D2" s="40"/>
      <c r="E2" s="40"/>
      <c r="F2" s="40"/>
    </row>
    <row r="3" s="37" customFormat="1" ht="27.95" customHeight="1" spans="1:6">
      <c r="A3" s="39"/>
      <c r="B3" s="39"/>
      <c r="C3" s="39"/>
      <c r="D3" s="39"/>
      <c r="E3" s="39"/>
      <c r="F3" s="41" t="s">
        <v>158</v>
      </c>
    </row>
    <row r="4" s="37" customFormat="1" ht="24.95" customHeight="1" spans="1:6">
      <c r="A4" s="42" t="s">
        <v>135</v>
      </c>
      <c r="B4" s="43"/>
      <c r="C4" s="43"/>
      <c r="D4" s="43"/>
      <c r="E4" s="43"/>
      <c r="F4" s="43"/>
    </row>
    <row r="5" s="37" customFormat="1" ht="24.95" customHeight="1" spans="1:6">
      <c r="A5" s="44" t="s">
        <v>1734</v>
      </c>
      <c r="B5" s="45" t="s">
        <v>1735</v>
      </c>
      <c r="C5" s="44" t="s">
        <v>1736</v>
      </c>
      <c r="D5" s="44"/>
      <c r="E5" s="44"/>
      <c r="F5" s="44" t="s">
        <v>1188</v>
      </c>
    </row>
    <row r="6" s="37" customFormat="1" ht="24.95" customHeight="1" spans="1:6">
      <c r="A6" s="44"/>
      <c r="B6" s="45"/>
      <c r="C6" s="44" t="s">
        <v>1624</v>
      </c>
      <c r="D6" s="44" t="s">
        <v>1737</v>
      </c>
      <c r="E6" s="44" t="s">
        <v>1738</v>
      </c>
      <c r="F6" s="44"/>
    </row>
    <row r="7" s="37" customFormat="1" ht="48.75" customHeight="1" spans="1:6">
      <c r="A7" s="44">
        <v>287.79</v>
      </c>
      <c r="B7" s="44">
        <v>0</v>
      </c>
      <c r="C7" s="44">
        <v>225.6</v>
      </c>
      <c r="D7" s="44">
        <v>105</v>
      </c>
      <c r="E7" s="46">
        <v>120.6</v>
      </c>
      <c r="F7" s="46">
        <v>62.19</v>
      </c>
    </row>
    <row r="8" s="37" customFormat="1" ht="128.25" customHeight="1" spans="1:6">
      <c r="A8" s="47" t="s">
        <v>1739</v>
      </c>
      <c r="B8" s="47"/>
      <c r="C8" s="47"/>
      <c r="D8" s="47"/>
      <c r="E8" s="47"/>
      <c r="F8" s="47"/>
    </row>
  </sheetData>
  <mergeCells count="7">
    <mergeCell ref="A2:F2"/>
    <mergeCell ref="A4:F4"/>
    <mergeCell ref="C5:E5"/>
    <mergeCell ref="A8:F8"/>
    <mergeCell ref="A5:A6"/>
    <mergeCell ref="B5:B6"/>
    <mergeCell ref="F5:F6"/>
  </mergeCells>
  <printOptions horizontalCentered="1"/>
  <pageMargins left="0.747916666666667" right="0.747916666666667" top="0.786805555555556" bottom="0.708333333333333"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A46"/>
  <sheetViews>
    <sheetView zoomScale="70" zoomScaleNormal="70" workbookViewId="0">
      <selection activeCell="A6" sqref="A6"/>
    </sheetView>
  </sheetViews>
  <sheetFormatPr defaultColWidth="8.75" defaultRowHeight="14.25"/>
  <cols>
    <col min="1" max="1" width="254.991666666667" customWidth="1"/>
    <col min="257" max="257" width="182.25" customWidth="1"/>
    <col min="513" max="513" width="182.25" customWidth="1"/>
    <col min="769" max="769" width="182.25" customWidth="1"/>
    <col min="1025" max="1025" width="182.25" customWidth="1"/>
    <col min="1281" max="1281" width="182.25" customWidth="1"/>
    <col min="1537" max="1537" width="182.25" customWidth="1"/>
    <col min="1793" max="1793" width="182.25" customWidth="1"/>
    <col min="2049" max="2049" width="182.25" customWidth="1"/>
    <col min="2305" max="2305" width="182.25" customWidth="1"/>
    <col min="2561" max="2561" width="182.25" customWidth="1"/>
    <col min="2817" max="2817" width="182.25" customWidth="1"/>
    <col min="3073" max="3073" width="182.25" customWidth="1"/>
    <col min="3329" max="3329" width="182.25" customWidth="1"/>
    <col min="3585" max="3585" width="182.25" customWidth="1"/>
    <col min="3841" max="3841" width="182.25" customWidth="1"/>
    <col min="4097" max="4097" width="182.25" customWidth="1"/>
    <col min="4353" max="4353" width="182.25" customWidth="1"/>
    <col min="4609" max="4609" width="182.25" customWidth="1"/>
    <col min="4865" max="4865" width="182.25" customWidth="1"/>
    <col min="5121" max="5121" width="182.25" customWidth="1"/>
    <col min="5377" max="5377" width="182.25" customWidth="1"/>
    <col min="5633" max="5633" width="182.25" customWidth="1"/>
    <col min="5889" max="5889" width="182.25" customWidth="1"/>
    <col min="6145" max="6145" width="182.25" customWidth="1"/>
    <col min="6401" max="6401" width="182.25" customWidth="1"/>
    <col min="6657" max="6657" width="182.25" customWidth="1"/>
    <col min="6913" max="6913" width="182.25" customWidth="1"/>
    <col min="7169" max="7169" width="182.25" customWidth="1"/>
    <col min="7425" max="7425" width="182.25" customWidth="1"/>
    <col min="7681" max="7681" width="182.25" customWidth="1"/>
    <col min="7937" max="7937" width="182.25" customWidth="1"/>
    <col min="8193" max="8193" width="182.25" customWidth="1"/>
    <col min="8449" max="8449" width="182.25" customWidth="1"/>
    <col min="8705" max="8705" width="182.25" customWidth="1"/>
    <col min="8961" max="8961" width="182.25" customWidth="1"/>
    <col min="9217" max="9217" width="182.25" customWidth="1"/>
    <col min="9473" max="9473" width="182.25" customWidth="1"/>
    <col min="9729" max="9729" width="182.25" customWidth="1"/>
    <col min="9985" max="9985" width="182.25" customWidth="1"/>
    <col min="10241" max="10241" width="182.25" customWidth="1"/>
    <col min="10497" max="10497" width="182.25" customWidth="1"/>
    <col min="10753" max="10753" width="182.25" customWidth="1"/>
    <col min="11009" max="11009" width="182.25" customWidth="1"/>
    <col min="11265" max="11265" width="182.25" customWidth="1"/>
    <col min="11521" max="11521" width="182.25" customWidth="1"/>
    <col min="11777" max="11777" width="182.25" customWidth="1"/>
    <col min="12033" max="12033" width="182.25" customWidth="1"/>
    <col min="12289" max="12289" width="182.25" customWidth="1"/>
    <col min="12545" max="12545" width="182.25" customWidth="1"/>
    <col min="12801" max="12801" width="182.25" customWidth="1"/>
    <col min="13057" max="13057" width="182.25" customWidth="1"/>
    <col min="13313" max="13313" width="182.25" customWidth="1"/>
    <col min="13569" max="13569" width="182.25" customWidth="1"/>
    <col min="13825" max="13825" width="182.25" customWidth="1"/>
    <col min="14081" max="14081" width="182.25" customWidth="1"/>
    <col min="14337" max="14337" width="182.25" customWidth="1"/>
    <col min="14593" max="14593" width="182.25" customWidth="1"/>
    <col min="14849" max="14849" width="182.25" customWidth="1"/>
    <col min="15105" max="15105" width="182.25" customWidth="1"/>
    <col min="15361" max="15361" width="182.25" customWidth="1"/>
    <col min="15617" max="15617" width="182.25" customWidth="1"/>
    <col min="15873" max="15873" width="182.25" customWidth="1"/>
    <col min="16129" max="16129" width="182.25" customWidth="1"/>
  </cols>
  <sheetData>
    <row r="1" ht="36" customHeight="1" spans="1:1">
      <c r="A1" s="29" t="s">
        <v>1740</v>
      </c>
    </row>
    <row r="2" s="28" customFormat="1" ht="33" customHeight="1" spans="1:1">
      <c r="A2" s="30" t="s">
        <v>1741</v>
      </c>
    </row>
    <row r="3" ht="36.95" customHeight="1" spans="1:1">
      <c r="A3" s="31" t="s">
        <v>67</v>
      </c>
    </row>
    <row r="4" ht="409" customHeight="1" spans="1:1">
      <c r="A4" s="32" t="s">
        <v>1742</v>
      </c>
    </row>
    <row r="5" ht="36.95" customHeight="1" spans="1:1">
      <c r="A5" s="33"/>
    </row>
    <row r="6" ht="48" customHeight="1" spans="1:1">
      <c r="A6" s="34"/>
    </row>
    <row r="7" ht="36.95" customHeight="1" spans="1:1">
      <c r="A7" s="33"/>
    </row>
    <row r="8" ht="36.95" customHeight="1" spans="1:1">
      <c r="A8" s="35"/>
    </row>
    <row r="9" ht="36.95" customHeight="1" spans="1:1">
      <c r="A9" s="34"/>
    </row>
    <row r="10" ht="47" customHeight="1" spans="1:1">
      <c r="A10" s="36"/>
    </row>
    <row r="11" ht="36.95" customHeight="1" spans="1:1">
      <c r="A11" s="36"/>
    </row>
    <row r="12" ht="36.95" customHeight="1" spans="1:1">
      <c r="A12" s="35"/>
    </row>
    <row r="13" ht="36.95" customHeight="1" spans="1:1">
      <c r="A13" s="34"/>
    </row>
    <row r="14" ht="36.95" customHeight="1" spans="1:1">
      <c r="A14" s="35"/>
    </row>
    <row r="15" ht="36.95" customHeight="1" spans="1:1">
      <c r="A15" s="34"/>
    </row>
    <row r="16" ht="36.95" customHeight="1" spans="1:1">
      <c r="A16" s="36"/>
    </row>
    <row r="17" ht="36.95" customHeight="1" spans="1:1">
      <c r="A17" s="34"/>
    </row>
    <row r="18" ht="36.95" customHeight="1" spans="1:1">
      <c r="A18" s="36"/>
    </row>
    <row r="19" ht="36.95" customHeight="1" spans="1:1">
      <c r="A19" s="34"/>
    </row>
    <row r="20" ht="36.95" customHeight="1" spans="1:1">
      <c r="A20" s="35"/>
    </row>
    <row r="21" ht="36.95" customHeight="1" spans="1:1">
      <c r="A21" s="34"/>
    </row>
    <row r="22" ht="36.95" customHeight="1" spans="1:1">
      <c r="A22" s="36"/>
    </row>
    <row r="23" ht="409.5" customHeight="1" spans="1:1">
      <c r="A23" s="34"/>
    </row>
    <row r="24" ht="32.25" customHeight="1" spans="1:1">
      <c r="A24" s="36"/>
    </row>
    <row r="25" ht="37.5" customHeight="1" spans="1:1">
      <c r="A25" s="34"/>
    </row>
    <row r="26" ht="31.5" customHeight="1" spans="1:1">
      <c r="A26" s="35"/>
    </row>
    <row r="27" ht="20.25" spans="1:1">
      <c r="A27" s="34"/>
    </row>
    <row r="28" ht="20.25" spans="1:1">
      <c r="A28" s="36"/>
    </row>
    <row r="29" ht="20.25" spans="1:1">
      <c r="A29" s="34"/>
    </row>
    <row r="30" ht="20.25" spans="1:1">
      <c r="A30" s="36"/>
    </row>
    <row r="31" ht="20.25" spans="1:1">
      <c r="A31" s="34"/>
    </row>
    <row r="32" ht="20.25" spans="1:1">
      <c r="A32" s="35"/>
    </row>
    <row r="33" ht="20.25" spans="1:1">
      <c r="A33" s="34"/>
    </row>
    <row r="34" ht="20.25" spans="1:1">
      <c r="A34" s="36"/>
    </row>
    <row r="35" ht="20.25" spans="1:1">
      <c r="A35" s="34"/>
    </row>
    <row r="36" ht="20.25" spans="1:1">
      <c r="A36" s="36"/>
    </row>
    <row r="37" ht="20.25" spans="1:1">
      <c r="A37" s="34"/>
    </row>
    <row r="38" ht="20.25" spans="1:1">
      <c r="A38" s="36"/>
    </row>
    <row r="39" ht="20.25" spans="1:1">
      <c r="A39" s="34"/>
    </row>
    <row r="40" ht="20.25" spans="1:1">
      <c r="A40" s="36"/>
    </row>
    <row r="41" ht="20.25" spans="1:1">
      <c r="A41" s="34"/>
    </row>
    <row r="42" ht="20.25" spans="1:1">
      <c r="A42" s="36"/>
    </row>
    <row r="43" ht="20.25" spans="1:1">
      <c r="A43" s="34"/>
    </row>
    <row r="44" ht="20.25" spans="1:1">
      <c r="A44" s="33"/>
    </row>
    <row r="45" ht="20.25" spans="1:1">
      <c r="A45" s="35"/>
    </row>
    <row r="46" ht="20.25" spans="1:1">
      <c r="A46" s="35"/>
    </row>
  </sheetData>
  <printOptions horizontalCentered="1"/>
  <pageMargins left="0.472222222222222" right="0.472222222222222" top="0.786805555555556" bottom="0.708333333333333" header="0" footer="0"/>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C54"/>
  <sheetViews>
    <sheetView workbookViewId="0">
      <selection activeCell="A2" sqref="A2:C2"/>
    </sheetView>
  </sheetViews>
  <sheetFormatPr defaultColWidth="9" defaultRowHeight="13.5" outlineLevelCol="2"/>
  <cols>
    <col min="1" max="1" width="73.25" style="1" customWidth="1"/>
    <col min="2" max="2" width="89" style="1" customWidth="1"/>
    <col min="3" max="3" width="15.2666666666667" style="7" customWidth="1"/>
    <col min="4" max="16384" width="9" style="1"/>
  </cols>
  <sheetData>
    <row r="1" s="1" customFormat="1" ht="25.15" customHeight="1" spans="1:3">
      <c r="A1" s="8" t="s">
        <v>1743</v>
      </c>
      <c r="C1" s="7"/>
    </row>
    <row r="2" s="1" customFormat="1" ht="27.75" customHeight="1" spans="1:3">
      <c r="A2" s="9" t="s">
        <v>1744</v>
      </c>
      <c r="B2" s="9"/>
      <c r="C2" s="9"/>
    </row>
    <row r="3" s="2" customFormat="1" ht="30.75" customHeight="1" spans="1:3">
      <c r="A3" s="10" t="s">
        <v>1745</v>
      </c>
      <c r="B3" s="10" t="s">
        <v>1746</v>
      </c>
      <c r="C3" s="10" t="s">
        <v>1747</v>
      </c>
    </row>
    <row r="4" s="2" customFormat="1" ht="30.75" customHeight="1" spans="1:3">
      <c r="A4" s="11" t="s">
        <v>1748</v>
      </c>
      <c r="B4" s="12" t="s">
        <v>1749</v>
      </c>
      <c r="C4" s="10"/>
    </row>
    <row r="5" s="2" customFormat="1" ht="25" customHeight="1" spans="1:3">
      <c r="A5" s="13" t="s">
        <v>1750</v>
      </c>
      <c r="B5" s="13"/>
      <c r="C5" s="10"/>
    </row>
    <row r="6" s="3" customFormat="1" ht="36" customHeight="1" spans="1:3">
      <c r="A6" s="14" t="s">
        <v>1751</v>
      </c>
      <c r="B6" s="15" t="s">
        <v>1752</v>
      </c>
      <c r="C6" s="16">
        <v>44571</v>
      </c>
    </row>
    <row r="7" s="3" customFormat="1" ht="21" customHeight="1" spans="1:3">
      <c r="A7" s="14"/>
      <c r="B7" s="17"/>
      <c r="C7" s="18"/>
    </row>
    <row r="8" s="4" customFormat="1" ht="40" customHeight="1" spans="1:3">
      <c r="A8" s="19" t="s">
        <v>1753</v>
      </c>
      <c r="B8" s="19"/>
      <c r="C8" s="11"/>
    </row>
    <row r="9" s="5" customFormat="1" ht="40" customHeight="1" spans="1:3">
      <c r="A9" s="20" t="s">
        <v>1754</v>
      </c>
      <c r="B9" s="21" t="s">
        <v>1755</v>
      </c>
      <c r="C9" s="16">
        <v>46010</v>
      </c>
    </row>
    <row r="10" s="5" customFormat="1" ht="40" customHeight="1" spans="1:3">
      <c r="A10" s="20" t="s">
        <v>1756</v>
      </c>
      <c r="B10" s="21" t="s">
        <v>1757</v>
      </c>
      <c r="C10" s="16">
        <v>45930</v>
      </c>
    </row>
    <row r="11" s="5" customFormat="1" ht="40" customHeight="1" spans="1:3">
      <c r="A11" s="20" t="s">
        <v>1758</v>
      </c>
      <c r="B11" s="21" t="s">
        <v>1759</v>
      </c>
      <c r="C11" s="16">
        <v>45927</v>
      </c>
    </row>
    <row r="12" s="5" customFormat="1" ht="40" customHeight="1" spans="1:3">
      <c r="A12" s="20" t="s">
        <v>1760</v>
      </c>
      <c r="B12" s="22" t="s">
        <v>1761</v>
      </c>
      <c r="C12" s="16">
        <v>45925</v>
      </c>
    </row>
    <row r="13" s="5" customFormat="1" ht="40" customHeight="1" spans="1:3">
      <c r="A13" s="20" t="s">
        <v>1762</v>
      </c>
      <c r="B13" s="21" t="s">
        <v>1763</v>
      </c>
      <c r="C13" s="16">
        <v>45924</v>
      </c>
    </row>
    <row r="14" s="5" customFormat="1" ht="40" customHeight="1" spans="1:3">
      <c r="A14" s="20" t="s">
        <v>1764</v>
      </c>
      <c r="B14" s="22" t="s">
        <v>1765</v>
      </c>
      <c r="C14" s="16">
        <v>45919</v>
      </c>
    </row>
    <row r="15" s="5" customFormat="1" ht="40" customHeight="1" spans="1:3">
      <c r="A15" s="20" t="s">
        <v>1766</v>
      </c>
      <c r="B15" s="21" t="s">
        <v>1767</v>
      </c>
      <c r="C15" s="16">
        <v>45919</v>
      </c>
    </row>
    <row r="16" s="5" customFormat="1" ht="40" customHeight="1" spans="1:3">
      <c r="A16" s="20" t="s">
        <v>1768</v>
      </c>
      <c r="B16" s="21" t="s">
        <v>1769</v>
      </c>
      <c r="C16" s="16">
        <v>45889</v>
      </c>
    </row>
    <row r="17" s="5" customFormat="1" ht="40" customHeight="1" spans="1:3">
      <c r="A17" s="20" t="s">
        <v>1770</v>
      </c>
      <c r="B17" s="21" t="s">
        <v>1771</v>
      </c>
      <c r="C17" s="16">
        <v>45835</v>
      </c>
    </row>
    <row r="18" s="5" customFormat="1" ht="40" customHeight="1" spans="1:3">
      <c r="A18" s="20" t="s">
        <v>1772</v>
      </c>
      <c r="B18" s="21" t="s">
        <v>1773</v>
      </c>
      <c r="C18" s="16">
        <v>45832</v>
      </c>
    </row>
    <row r="19" s="5" customFormat="1" ht="40" customHeight="1" spans="1:3">
      <c r="A19" s="20" t="s">
        <v>1774</v>
      </c>
      <c r="B19" s="22" t="s">
        <v>1775</v>
      </c>
      <c r="C19" s="16">
        <v>45744</v>
      </c>
    </row>
    <row r="20" s="5" customFormat="1" ht="40" customHeight="1" spans="1:3">
      <c r="A20" s="20" t="s">
        <v>1776</v>
      </c>
      <c r="B20" s="21" t="s">
        <v>1777</v>
      </c>
      <c r="C20" s="16">
        <v>45726</v>
      </c>
    </row>
    <row r="21" s="5" customFormat="1" ht="40" customHeight="1" spans="1:3">
      <c r="A21" s="20" t="s">
        <v>1778</v>
      </c>
      <c r="B21" s="21" t="s">
        <v>1779</v>
      </c>
      <c r="C21" s="16">
        <v>45721</v>
      </c>
    </row>
    <row r="22" s="5" customFormat="1" ht="23" customHeight="1" spans="1:3">
      <c r="A22" s="23"/>
      <c r="B22" s="24"/>
      <c r="C22" s="23"/>
    </row>
    <row r="23" s="4" customFormat="1" ht="40" customHeight="1" spans="1:3">
      <c r="A23" s="19" t="s">
        <v>1780</v>
      </c>
      <c r="B23" s="19"/>
      <c r="C23" s="11"/>
    </row>
    <row r="24" s="6" customFormat="1" ht="40" customHeight="1" spans="1:3">
      <c r="A24" s="20" t="s">
        <v>1781</v>
      </c>
      <c r="B24" s="25" t="s">
        <v>1782</v>
      </c>
      <c r="C24" s="16">
        <v>45982</v>
      </c>
    </row>
    <row r="25" s="6" customFormat="1" ht="40" customHeight="1" spans="1:3">
      <c r="A25" s="20" t="s">
        <v>1783</v>
      </c>
      <c r="B25" s="25" t="s">
        <v>1784</v>
      </c>
      <c r="C25" s="16">
        <v>45968</v>
      </c>
    </row>
    <row r="26" s="6" customFormat="1" ht="40" customHeight="1" spans="1:3">
      <c r="A26" s="20" t="s">
        <v>1785</v>
      </c>
      <c r="B26" s="21" t="s">
        <v>1786</v>
      </c>
      <c r="C26" s="16">
        <v>45893</v>
      </c>
    </row>
    <row r="27" s="4" customFormat="1" ht="40" customHeight="1" spans="1:3">
      <c r="A27" s="20" t="s">
        <v>1787</v>
      </c>
      <c r="B27" s="21" t="s">
        <v>1788</v>
      </c>
      <c r="C27" s="16">
        <v>45883</v>
      </c>
    </row>
    <row r="28" s="6" customFormat="1" ht="27" customHeight="1" spans="1:3">
      <c r="A28" s="20"/>
      <c r="B28" s="26"/>
      <c r="C28" s="23"/>
    </row>
    <row r="29" s="4" customFormat="1" ht="40" customHeight="1" spans="1:3">
      <c r="A29" s="19" t="s">
        <v>1789</v>
      </c>
      <c r="B29" s="19"/>
      <c r="C29" s="11"/>
    </row>
    <row r="30" s="6" customFormat="1" ht="40" customHeight="1" spans="1:3">
      <c r="A30" s="27" t="s">
        <v>1790</v>
      </c>
      <c r="B30" s="22" t="s">
        <v>1791</v>
      </c>
      <c r="C30" s="16">
        <v>46015</v>
      </c>
    </row>
    <row r="31" s="6" customFormat="1" ht="40" customHeight="1" spans="1:3">
      <c r="A31" s="20" t="s">
        <v>1792</v>
      </c>
      <c r="B31" s="22" t="s">
        <v>1793</v>
      </c>
      <c r="C31" s="16">
        <v>45996</v>
      </c>
    </row>
    <row r="32" s="6" customFormat="1" ht="40" customHeight="1" spans="1:3">
      <c r="A32" s="20" t="s">
        <v>1794</v>
      </c>
      <c r="B32" s="22" t="s">
        <v>1795</v>
      </c>
      <c r="C32" s="16">
        <v>45813</v>
      </c>
    </row>
    <row r="33" s="1" customFormat="1" spans="3:3">
      <c r="C33" s="7"/>
    </row>
    <row r="34" s="1" customFormat="1" spans="3:3">
      <c r="C34" s="7"/>
    </row>
    <row r="35" s="1" customFormat="1" spans="3:3">
      <c r="C35" s="7"/>
    </row>
    <row r="36" s="1" customFormat="1" spans="3:3">
      <c r="C36" s="7"/>
    </row>
    <row r="37" s="1" customFormat="1" spans="3:3">
      <c r="C37" s="7"/>
    </row>
    <row r="38" s="1" customFormat="1" spans="3:3">
      <c r="C38" s="7"/>
    </row>
    <row r="39" s="1" customFormat="1" spans="3:3">
      <c r="C39" s="7"/>
    </row>
    <row r="40" s="1" customFormat="1" spans="3:3">
      <c r="C40" s="7"/>
    </row>
    <row r="41" s="1" customFormat="1" spans="3:3">
      <c r="C41" s="7"/>
    </row>
    <row r="42" s="1" customFormat="1" spans="3:3">
      <c r="C42" s="7"/>
    </row>
    <row r="43" s="1" customFormat="1" spans="3:3">
      <c r="C43" s="7"/>
    </row>
    <row r="44" s="1" customFormat="1" spans="3:3">
      <c r="C44" s="7"/>
    </row>
    <row r="45" s="1" customFormat="1" spans="3:3">
      <c r="C45" s="7"/>
    </row>
    <row r="46" s="1" customFormat="1" spans="3:3">
      <c r="C46" s="7"/>
    </row>
    <row r="47" s="1" customFormat="1" spans="3:3">
      <c r="C47" s="7"/>
    </row>
    <row r="48" s="1" customFormat="1" spans="3:3">
      <c r="C48" s="7"/>
    </row>
    <row r="49" s="1" customFormat="1" spans="3:3">
      <c r="C49" s="7"/>
    </row>
    <row r="50" s="1" customFormat="1" spans="3:3">
      <c r="C50" s="7"/>
    </row>
    <row r="51" s="1" customFormat="1" spans="3:3">
      <c r="C51" s="7"/>
    </row>
    <row r="52" s="1" customFormat="1" spans="3:3">
      <c r="C52" s="7"/>
    </row>
    <row r="53" s="1" customFormat="1" spans="3:3">
      <c r="C53" s="7"/>
    </row>
    <row r="54" s="1" customFormat="1" spans="3:3">
      <c r="C54" s="7"/>
    </row>
  </sheetData>
  <mergeCells count="1">
    <mergeCell ref="A2:C2"/>
  </mergeCells>
  <hyperlinks>
    <hyperlink ref="B6" r:id="rId1" display="http://www.junshan.gov.cn/32415/40825/40890/40891/40893/content_1901883.html"/>
    <hyperlink ref="B4" r:id="rId2" display="http://www.junshan.gov.cn/32415/40825/40890/40891/42952/index.htm" tooltip="http://www.junshan.gov.cn/32415/40825/40890/40891/42952/index.htm"/>
    <hyperlink ref="B30" r:id="rId3" display="https://www.junshan.gov.cn/32415/40825/40890/40891/42952/content_2348462.html" tooltip="https://www.junshan.gov.cn/32415/40825/40890/40891/42952/content_2348462.html"/>
    <hyperlink ref="B26" r:id="rId4" display="https://www.junshan.gov.cn/32415/40825/40890/40891/42952/content_2325912.html" tooltip="https://www.junshan.gov.cn/32415/40825/40890/40891/42952/content_2325912.html"/>
    <hyperlink ref="B31" r:id="rId5" display="https://www.junshan.gov.cn/32415/40825/40890/40891/42952/content_2339132.html" tooltip="https://www.junshan.gov.cn/32415/40825/40890/40891/42952/content_2339132.html"/>
    <hyperlink ref="B32" r:id="rId6" display="https://www.junshan.gov.cn/32415/40825/40890/40891/42952/content_2312738.html" tooltip="https://www.junshan.gov.cn/32415/40825/40890/40891/42952/content_2312738.html"/>
    <hyperlink ref="B27" r:id="rId7" display="https://www.junshan.gov.cn/32415/40825/40890/40891/42952/content_2325909.html" tooltip="https://www.junshan.gov.cn/32415/40825/40890/40891/42952/content_2325909.html"/>
    <hyperlink ref="B21" r:id="rId8" display="https://www.junshan.gov.cn/32415/40825/40890/40891/42952/content_2280106.html" tooltip="https://www.junshan.gov.cn/32415/40825/40890/40891/42952/content_2280106.html"/>
    <hyperlink ref="B20" r:id="rId9" display="https://www.junshan.gov.cn/32415/40825/40890/40891/42952/content_2290389.html" tooltip="https://www.junshan.gov.cn/32415/40825/40890/40891/42952/content_2290389.html"/>
    <hyperlink ref="B25" r:id="rId10" display="https://www.junshan.gov.cn/32415/40825/40890/40891/42952/content_2337971.html" tooltip="https://www.junshan.gov.cn/32415/40825/40890/40891/42952/content_2337971.html"/>
    <hyperlink ref="B19" r:id="rId11" display="https://www.junshan.gov.cn/32415/40825/40890/40891/42952/content_2298265.html" tooltip="https://www.junshan.gov.cn/32415/40825/40890/40891/42952/content_2298265.html"/>
    <hyperlink ref="B24" r:id="rId12" display="https://www.junshan.gov.cn/32415/40825/40890/40891/42952/content_2337970.html" tooltip="https://www.junshan.gov.cn/32415/40825/40890/40891/42952/content_2337970.html"/>
    <hyperlink ref="B18" r:id="rId13" display="https://www.junshan.gov.cn/32415/40825/40890/40891/42952/content_2322878.html" tooltip="https://www.junshan.gov.cn/32415/40825/40890/40891/42952/content_2322878.html"/>
    <hyperlink ref="B17" r:id="rId14" display="https://www.junshan.gov.cn/32415/40825/40890/40891/42952/content_2312740.html" tooltip="https://www.junshan.gov.cn/32415/40825/40890/40891/42952/content_2312740.html"/>
    <hyperlink ref="B16" r:id="rId15" display="https://www.junshan.gov.cn/32415/40825/40890/40891/42952/content_2316921.html" tooltip="https://www.junshan.gov.cn/32415/40825/40890/40891/42952/content_2316921.html"/>
    <hyperlink ref="B15" r:id="rId16" display="https://www.junshan.gov.cn/32415/40825/40890/40891/42952/content_2316922.html" tooltip="https://www.junshan.gov.cn/32415/40825/40890/40891/42952/content_2316922.html"/>
    <hyperlink ref="B14" r:id="rId17" display="https://www.junshan.gov.cn/32415/40825/40890/40891/42952/content_2316923.html" tooltip="https://www.junshan.gov.cn/32415/40825/40890/40891/42952/content_2316923.html"/>
    <hyperlink ref="B13" r:id="rId18" display="https://www.junshan.gov.cn/32415/40825/40890/40891/42952/content_2322888.html" tooltip="https://www.junshan.gov.cn/32415/40825/40890/40891/42952/content_2322888.html"/>
    <hyperlink ref="B12" r:id="rId19" display="https://www.junshan.gov.cn/32415/40825/40890/40891/42952/content_2322891.html" tooltip="https://www.junshan.gov.cn/32415/40825/40890/40891/42952/content_2322891.html"/>
    <hyperlink ref="B11" r:id="rId20" display="https://www.junshan.gov.cn/32415/40825/40890/40891/42952/content_2326930.html" tooltip="https://www.junshan.gov.cn/32415/40825/40890/40891/42952/content_2326930.html"/>
    <hyperlink ref="B10" r:id="rId21" display="https://www.junshan.gov.cn/32415/40825/40890/40891/42952/content_2337968.html" tooltip="https://www.junshan.gov.cn/32415/40825/40890/40891/42952/content_2337968.html"/>
    <hyperlink ref="B9" r:id="rId22" display="https://www.junshan.gov.cn/32415/40825/40890/40891/42952/content_2343963.html" tooltip="https://www.junshan.gov.cn/32415/40825/40890/40891/42952/content_2343963.html"/>
  </hyperlinks>
  <printOptions horizontalCentered="1"/>
  <pageMargins left="0.511805555555556" right="0.511805555555556" top="0.786805555555556" bottom="0.708333333333333"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E30"/>
  <sheetViews>
    <sheetView workbookViewId="0">
      <selection activeCell="E34" sqref="E34"/>
    </sheetView>
  </sheetViews>
  <sheetFormatPr defaultColWidth="9" defaultRowHeight="20.1" customHeight="1" outlineLevelCol="4"/>
  <cols>
    <col min="1" max="1" width="7.75" style="264" customWidth="1"/>
    <col min="2" max="2" width="23.375" style="277" customWidth="1"/>
    <col min="3" max="3" width="14.5" style="265" customWidth="1"/>
    <col min="4" max="4" width="14.5" style="168" customWidth="1"/>
    <col min="5" max="16384" width="9" style="167"/>
  </cols>
  <sheetData>
    <row r="1" ht="27" customHeight="1" spans="1:5">
      <c r="A1" s="266" t="s">
        <v>69</v>
      </c>
    </row>
    <row r="2" ht="27" customHeight="1" spans="1:5">
      <c r="A2" s="267" t="s">
        <v>70</v>
      </c>
      <c r="B2" s="278"/>
      <c r="C2" s="267"/>
      <c r="D2" s="267"/>
    </row>
    <row r="3" ht="27" customHeight="1" spans="1:5">
      <c r="D3" s="268" t="s">
        <v>36</v>
      </c>
    </row>
    <row r="4" s="262" customFormat="1" ht="30.95" customHeight="1" spans="1:5">
      <c r="A4" s="269" t="s">
        <v>71</v>
      </c>
      <c r="B4" s="279" t="s">
        <v>37</v>
      </c>
      <c r="C4" s="271" t="s">
        <v>38</v>
      </c>
      <c r="D4" s="223" t="s">
        <v>39</v>
      </c>
    </row>
    <row r="5" s="263" customFormat="1" ht="23.1" customHeight="1" spans="1:5">
      <c r="A5" s="272"/>
      <c r="B5" s="275" t="s">
        <v>72</v>
      </c>
      <c r="C5" s="280">
        <f>SUM(C6,C7,C8,C9,C10,C11,C12,C13,C14,C15,C16,C17,C18,C19,C20,C21,C22,C23,C24,C25,C26,C28,C29,C30)</f>
        <v>237617</v>
      </c>
      <c r="D5" s="280">
        <f>D6+D7+D8+D9+D10+D11+D12+D13+D14+D15+D16+D17+D18+D19+D20+D21+D22+D23+D24+D25+D26+D28+D29+D27</f>
        <v>239808</v>
      </c>
    </row>
    <row r="6" s="263" customFormat="1" ht="23.1" customHeight="1" spans="1:5">
      <c r="A6" s="272">
        <v>201</v>
      </c>
      <c r="B6" s="275" t="s">
        <v>73</v>
      </c>
      <c r="C6" s="281">
        <v>20085</v>
      </c>
      <c r="D6" s="281">
        <v>34877</v>
      </c>
      <c r="E6" s="282"/>
    </row>
    <row r="7" s="263" customFormat="1" customHeight="1" spans="1:5">
      <c r="A7" s="272">
        <v>202</v>
      </c>
      <c r="B7" s="275" t="s">
        <v>74</v>
      </c>
      <c r="C7" s="281">
        <v>0</v>
      </c>
      <c r="D7" s="281">
        <v>0</v>
      </c>
    </row>
    <row r="8" s="263" customFormat="1" customHeight="1" spans="1:5">
      <c r="A8" s="272">
        <v>203</v>
      </c>
      <c r="B8" s="275" t="s">
        <v>75</v>
      </c>
      <c r="C8" s="281">
        <v>187</v>
      </c>
      <c r="D8" s="281">
        <v>204</v>
      </c>
    </row>
    <row r="9" s="263" customFormat="1" customHeight="1" spans="1:5">
      <c r="A9" s="272">
        <v>204</v>
      </c>
      <c r="B9" s="275" t="s">
        <v>76</v>
      </c>
      <c r="C9" s="281">
        <v>2728</v>
      </c>
      <c r="D9" s="281">
        <v>2780</v>
      </c>
    </row>
    <row r="10" s="263" customFormat="1" customHeight="1" spans="1:5">
      <c r="A10" s="272">
        <v>205</v>
      </c>
      <c r="B10" s="275" t="s">
        <v>77</v>
      </c>
      <c r="C10" s="281">
        <v>31310</v>
      </c>
      <c r="D10" s="281">
        <v>31810</v>
      </c>
    </row>
    <row r="11" s="263" customFormat="1" customHeight="1" spans="1:5">
      <c r="A11" s="272">
        <v>206</v>
      </c>
      <c r="B11" s="275" t="s">
        <v>78</v>
      </c>
      <c r="C11" s="281">
        <v>7001</v>
      </c>
      <c r="D11" s="281">
        <v>7011</v>
      </c>
    </row>
    <row r="12" s="263" customFormat="1" customHeight="1" spans="1:5">
      <c r="A12" s="272">
        <v>207</v>
      </c>
      <c r="B12" s="275" t="s">
        <v>79</v>
      </c>
      <c r="C12" s="281">
        <v>1827</v>
      </c>
      <c r="D12" s="281">
        <v>1930</v>
      </c>
    </row>
    <row r="13" s="263" customFormat="1" customHeight="1" spans="1:5">
      <c r="A13" s="272">
        <v>208</v>
      </c>
      <c r="B13" s="275" t="s">
        <v>80</v>
      </c>
      <c r="C13" s="281">
        <v>50846</v>
      </c>
      <c r="D13" s="281">
        <v>51000</v>
      </c>
    </row>
    <row r="14" customHeight="1" spans="1:5">
      <c r="A14" s="272">
        <v>210</v>
      </c>
      <c r="B14" s="275" t="s">
        <v>81</v>
      </c>
      <c r="C14" s="281">
        <v>16380</v>
      </c>
      <c r="D14" s="281">
        <v>16480</v>
      </c>
    </row>
    <row r="15" customHeight="1" spans="1:5">
      <c r="A15" s="272">
        <v>211</v>
      </c>
      <c r="B15" s="275" t="s">
        <v>82</v>
      </c>
      <c r="C15" s="281">
        <v>10509</v>
      </c>
      <c r="D15" s="281">
        <v>10509</v>
      </c>
    </row>
    <row r="16" customHeight="1" spans="1:5">
      <c r="A16" s="272">
        <v>212</v>
      </c>
      <c r="B16" s="275" t="s">
        <v>83</v>
      </c>
      <c r="C16" s="281">
        <v>6528</v>
      </c>
      <c r="D16" s="281">
        <v>6530</v>
      </c>
    </row>
    <row r="17" customHeight="1" spans="1:4">
      <c r="A17" s="272">
        <v>213</v>
      </c>
      <c r="B17" s="275" t="s">
        <v>84</v>
      </c>
      <c r="C17" s="281">
        <v>58220</v>
      </c>
      <c r="D17" s="281">
        <v>41588</v>
      </c>
    </row>
    <row r="18" customHeight="1" spans="1:4">
      <c r="A18" s="272">
        <v>214</v>
      </c>
      <c r="B18" s="275" t="s">
        <v>85</v>
      </c>
      <c r="C18" s="281">
        <v>10650</v>
      </c>
      <c r="D18" s="281">
        <v>9381</v>
      </c>
    </row>
    <row r="19" customHeight="1" spans="1:4">
      <c r="A19" s="272">
        <v>215</v>
      </c>
      <c r="B19" s="275" t="s">
        <v>86</v>
      </c>
      <c r="C19" s="281">
        <v>1092</v>
      </c>
      <c r="D19" s="281">
        <v>1480</v>
      </c>
    </row>
    <row r="20" customHeight="1" spans="1:4">
      <c r="A20" s="272">
        <v>216</v>
      </c>
      <c r="B20" s="275" t="s">
        <v>87</v>
      </c>
      <c r="C20" s="281">
        <v>545</v>
      </c>
      <c r="D20" s="281">
        <v>560</v>
      </c>
    </row>
    <row r="21" customHeight="1" spans="1:4">
      <c r="A21" s="272">
        <v>217</v>
      </c>
      <c r="B21" s="275" t="s">
        <v>88</v>
      </c>
      <c r="C21" s="281">
        <v>45</v>
      </c>
      <c r="D21" s="281">
        <v>0</v>
      </c>
    </row>
    <row r="22" customHeight="1" spans="1:4">
      <c r="A22" s="272">
        <v>219</v>
      </c>
      <c r="B22" s="275" t="s">
        <v>89</v>
      </c>
      <c r="C22" s="281">
        <v>0</v>
      </c>
      <c r="D22" s="281">
        <v>0</v>
      </c>
    </row>
    <row r="23" customHeight="1" spans="1:4">
      <c r="A23" s="272">
        <v>220</v>
      </c>
      <c r="B23" s="275" t="s">
        <v>90</v>
      </c>
      <c r="C23" s="281">
        <v>2569</v>
      </c>
      <c r="D23" s="281">
        <v>2610</v>
      </c>
    </row>
    <row r="24" customHeight="1" spans="1:4">
      <c r="A24" s="272">
        <v>221</v>
      </c>
      <c r="B24" s="275" t="s">
        <v>91</v>
      </c>
      <c r="C24" s="281">
        <v>7871</v>
      </c>
      <c r="D24" s="281">
        <v>7800</v>
      </c>
    </row>
    <row r="25" customHeight="1" spans="1:4">
      <c r="A25" s="272">
        <v>222</v>
      </c>
      <c r="B25" s="275" t="s">
        <v>92</v>
      </c>
      <c r="C25" s="281">
        <v>740</v>
      </c>
      <c r="D25" s="281">
        <v>780</v>
      </c>
    </row>
    <row r="26" customHeight="1" spans="1:4">
      <c r="A26" s="272">
        <v>224</v>
      </c>
      <c r="B26" s="275" t="s">
        <v>93</v>
      </c>
      <c r="C26" s="281">
        <v>3160</v>
      </c>
      <c r="D26" s="281">
        <v>1418</v>
      </c>
    </row>
    <row r="27" customHeight="1" spans="1:4">
      <c r="A27" s="272">
        <v>227</v>
      </c>
      <c r="B27" s="275" t="s">
        <v>94</v>
      </c>
      <c r="C27" s="281">
        <v>0</v>
      </c>
      <c r="D27" s="281">
        <v>2300</v>
      </c>
    </row>
    <row r="28" customHeight="1" spans="1:4">
      <c r="A28" s="272">
        <v>229</v>
      </c>
      <c r="B28" s="275" t="s">
        <v>95</v>
      </c>
      <c r="C28" s="281">
        <v>68</v>
      </c>
      <c r="D28" s="281">
        <v>50</v>
      </c>
    </row>
    <row r="29" customHeight="1" spans="1:4">
      <c r="A29" s="272">
        <v>232</v>
      </c>
      <c r="B29" s="275" t="s">
        <v>96</v>
      </c>
      <c r="C29" s="281">
        <v>5256</v>
      </c>
      <c r="D29" s="281">
        <v>8710</v>
      </c>
    </row>
    <row r="30" customHeight="1" spans="1:4">
      <c r="A30" s="272">
        <v>233</v>
      </c>
      <c r="B30" s="275" t="s">
        <v>97</v>
      </c>
      <c r="C30" s="281">
        <v>0</v>
      </c>
      <c r="D30" s="281">
        <v>0</v>
      </c>
    </row>
  </sheetData>
  <sheetProtection selectLockedCells="1"/>
  <mergeCells count="1">
    <mergeCell ref="A2:D2"/>
  </mergeCells>
  <printOptions horizontalCentered="1"/>
  <pageMargins left="0.196527777777778" right="3.26736111111111" top="0.277777777777778" bottom="0.275" header="0.196527777777778" footer="0"/>
  <pageSetup paperSize="9" scale="95" fitToHeight="2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0"/>
  <sheetViews>
    <sheetView workbookViewId="0">
      <selection activeCell="E21" sqref="E21"/>
    </sheetView>
  </sheetViews>
  <sheetFormatPr defaultColWidth="9" defaultRowHeight="20.1" customHeight="1" outlineLevelCol="3"/>
  <cols>
    <col min="1" max="1" width="7.75" style="264" customWidth="1"/>
    <col min="2" max="2" width="23.375" style="264" customWidth="1"/>
    <col min="3" max="3" width="12.5" style="265" customWidth="1"/>
    <col min="4" max="4" width="12.5" style="168" customWidth="1"/>
    <col min="5" max="16384" width="9" style="167"/>
  </cols>
  <sheetData>
    <row r="1" s="167" customFormat="1" ht="27" customHeight="1" spans="1:4">
      <c r="A1" s="266" t="s">
        <v>98</v>
      </c>
      <c r="B1" s="264"/>
      <c r="C1" s="265"/>
      <c r="D1" s="168"/>
    </row>
    <row r="2" s="167" customFormat="1" ht="27" customHeight="1" spans="1:4">
      <c r="A2" s="267" t="s">
        <v>99</v>
      </c>
      <c r="B2" s="267"/>
      <c r="C2" s="267"/>
      <c r="D2" s="267"/>
    </row>
    <row r="3" s="167" customFormat="1" ht="27" customHeight="1" spans="1:4">
      <c r="A3" s="168" t="s">
        <v>100</v>
      </c>
      <c r="B3" s="168"/>
      <c r="C3" s="168"/>
      <c r="D3" s="168"/>
    </row>
    <row r="4" s="167" customFormat="1" ht="27" customHeight="1" spans="1:4">
      <c r="A4" s="264"/>
      <c r="B4" s="264"/>
      <c r="C4" s="265"/>
      <c r="D4" s="268" t="s">
        <v>36</v>
      </c>
    </row>
    <row r="5" s="262" customFormat="1" ht="30.95" customHeight="1" spans="1:4">
      <c r="A5" s="269" t="s">
        <v>71</v>
      </c>
      <c r="B5" s="270" t="s">
        <v>37</v>
      </c>
      <c r="C5" s="271" t="s">
        <v>38</v>
      </c>
      <c r="D5" s="223" t="s">
        <v>39</v>
      </c>
    </row>
    <row r="6" s="263" customFormat="1" ht="23.1" customHeight="1" spans="1:4">
      <c r="A6" s="272"/>
      <c r="B6" s="273" t="s">
        <v>72</v>
      </c>
      <c r="C6" s="274">
        <f>SUM(C7,C8,C9,C10,C11,C12,C13,C14,C15,C16,C17,C18,C19,C20,C21,C22,C23,C24,C25,C26,C27,C28,C29,C30)</f>
        <v>237617</v>
      </c>
      <c r="D6" s="274">
        <f>D7+D8+D9+D10+D11+D12+D13+D14+D15+D16+D17+D18+D19+D20+D21+D22+D23+D24+D25+D26+D27+D28+D29</f>
        <v>237508</v>
      </c>
    </row>
    <row r="7" s="263" customFormat="1" ht="23.1" customHeight="1" spans="1:4">
      <c r="A7" s="272">
        <v>201</v>
      </c>
      <c r="B7" s="275" t="s">
        <v>73</v>
      </c>
      <c r="C7" s="276">
        <v>20085</v>
      </c>
      <c r="D7" s="276">
        <v>34877</v>
      </c>
    </row>
    <row r="8" s="263" customFormat="1" customHeight="1" spans="1:4">
      <c r="A8" s="272">
        <v>202</v>
      </c>
      <c r="B8" s="275" t="s">
        <v>74</v>
      </c>
      <c r="C8" s="276">
        <v>0</v>
      </c>
      <c r="D8" s="276">
        <v>0</v>
      </c>
    </row>
    <row r="9" s="263" customFormat="1" customHeight="1" spans="1:4">
      <c r="A9" s="272">
        <v>203</v>
      </c>
      <c r="B9" s="275" t="s">
        <v>75</v>
      </c>
      <c r="C9" s="276">
        <v>187</v>
      </c>
      <c r="D9" s="276">
        <v>204</v>
      </c>
    </row>
    <row r="10" s="263" customFormat="1" customHeight="1" spans="1:4">
      <c r="A10" s="272">
        <v>204</v>
      </c>
      <c r="B10" s="275" t="s">
        <v>76</v>
      </c>
      <c r="C10" s="276">
        <v>2728</v>
      </c>
      <c r="D10" s="276">
        <v>2780</v>
      </c>
    </row>
    <row r="11" s="263" customFormat="1" customHeight="1" spans="1:4">
      <c r="A11" s="272">
        <v>205</v>
      </c>
      <c r="B11" s="275" t="s">
        <v>77</v>
      </c>
      <c r="C11" s="276">
        <v>31310</v>
      </c>
      <c r="D11" s="276">
        <v>31810</v>
      </c>
    </row>
    <row r="12" s="263" customFormat="1" customHeight="1" spans="1:4">
      <c r="A12" s="272">
        <v>206</v>
      </c>
      <c r="B12" s="275" t="s">
        <v>78</v>
      </c>
      <c r="C12" s="276">
        <v>7001</v>
      </c>
      <c r="D12" s="276">
        <v>7011</v>
      </c>
    </row>
    <row r="13" s="263" customFormat="1" customHeight="1" spans="1:4">
      <c r="A13" s="272">
        <v>207</v>
      </c>
      <c r="B13" s="275" t="s">
        <v>79</v>
      </c>
      <c r="C13" s="276">
        <v>1827</v>
      </c>
      <c r="D13" s="276">
        <v>1930</v>
      </c>
    </row>
    <row r="14" s="263" customFormat="1" customHeight="1" spans="1:4">
      <c r="A14" s="272">
        <v>208</v>
      </c>
      <c r="B14" s="275" t="s">
        <v>80</v>
      </c>
      <c r="C14" s="276">
        <v>50846</v>
      </c>
      <c r="D14" s="276">
        <v>51000</v>
      </c>
    </row>
    <row r="15" s="167" customFormat="1" customHeight="1" spans="1:4">
      <c r="A15" s="272">
        <v>210</v>
      </c>
      <c r="B15" s="275" t="s">
        <v>81</v>
      </c>
      <c r="C15" s="276">
        <v>16380</v>
      </c>
      <c r="D15" s="276">
        <v>16480</v>
      </c>
    </row>
    <row r="16" s="167" customFormat="1" customHeight="1" spans="1:4">
      <c r="A16" s="272">
        <v>211</v>
      </c>
      <c r="B16" s="275" t="s">
        <v>82</v>
      </c>
      <c r="C16" s="276">
        <v>10509</v>
      </c>
      <c r="D16" s="276">
        <v>10509</v>
      </c>
    </row>
    <row r="17" s="167" customFormat="1" customHeight="1" spans="1:4">
      <c r="A17" s="272">
        <v>212</v>
      </c>
      <c r="B17" s="275" t="s">
        <v>83</v>
      </c>
      <c r="C17" s="276">
        <v>6528</v>
      </c>
      <c r="D17" s="276">
        <v>6530</v>
      </c>
    </row>
    <row r="18" s="167" customFormat="1" customHeight="1" spans="1:4">
      <c r="A18" s="272">
        <v>213</v>
      </c>
      <c r="B18" s="275" t="s">
        <v>84</v>
      </c>
      <c r="C18" s="276">
        <v>58220</v>
      </c>
      <c r="D18" s="276">
        <v>41588</v>
      </c>
    </row>
    <row r="19" s="167" customFormat="1" customHeight="1" spans="1:4">
      <c r="A19" s="272">
        <v>214</v>
      </c>
      <c r="B19" s="275" t="s">
        <v>85</v>
      </c>
      <c r="C19" s="276">
        <v>10650</v>
      </c>
      <c r="D19" s="276">
        <v>9381</v>
      </c>
    </row>
    <row r="20" s="167" customFormat="1" customHeight="1" spans="1:4">
      <c r="A20" s="272">
        <v>215</v>
      </c>
      <c r="B20" s="275" t="s">
        <v>86</v>
      </c>
      <c r="C20" s="276">
        <v>1092</v>
      </c>
      <c r="D20" s="276">
        <v>1480</v>
      </c>
    </row>
    <row r="21" s="167" customFormat="1" customHeight="1" spans="1:4">
      <c r="A21" s="272">
        <v>216</v>
      </c>
      <c r="B21" s="275" t="s">
        <v>87</v>
      </c>
      <c r="C21" s="276">
        <v>545</v>
      </c>
      <c r="D21" s="276">
        <v>560</v>
      </c>
    </row>
    <row r="22" s="167" customFormat="1" customHeight="1" spans="1:4">
      <c r="A22" s="272">
        <v>217</v>
      </c>
      <c r="B22" s="275" t="s">
        <v>88</v>
      </c>
      <c r="C22" s="276">
        <v>45</v>
      </c>
      <c r="D22" s="276">
        <v>0</v>
      </c>
    </row>
    <row r="23" s="167" customFormat="1" customHeight="1" spans="1:4">
      <c r="A23" s="272">
        <v>219</v>
      </c>
      <c r="B23" s="275" t="s">
        <v>89</v>
      </c>
      <c r="C23" s="276">
        <v>0</v>
      </c>
      <c r="D23" s="276">
        <v>0</v>
      </c>
    </row>
    <row r="24" s="167" customFormat="1" customHeight="1" spans="1:4">
      <c r="A24" s="272">
        <v>220</v>
      </c>
      <c r="B24" s="275" t="s">
        <v>90</v>
      </c>
      <c r="C24" s="276">
        <v>2569</v>
      </c>
      <c r="D24" s="276">
        <v>2610</v>
      </c>
    </row>
    <row r="25" s="167" customFormat="1" customHeight="1" spans="1:4">
      <c r="A25" s="272">
        <v>221</v>
      </c>
      <c r="B25" s="275" t="s">
        <v>91</v>
      </c>
      <c r="C25" s="276">
        <v>7871</v>
      </c>
      <c r="D25" s="276">
        <v>7800</v>
      </c>
    </row>
    <row r="26" s="167" customFormat="1" customHeight="1" spans="1:4">
      <c r="A26" s="272">
        <v>222</v>
      </c>
      <c r="B26" s="275" t="s">
        <v>92</v>
      </c>
      <c r="C26" s="276">
        <v>740</v>
      </c>
      <c r="D26" s="276">
        <v>780</v>
      </c>
    </row>
    <row r="27" s="167" customFormat="1" customHeight="1" spans="1:4">
      <c r="A27" s="272">
        <v>224</v>
      </c>
      <c r="B27" s="275" t="s">
        <v>93</v>
      </c>
      <c r="C27" s="276">
        <v>3160</v>
      </c>
      <c r="D27" s="276">
        <v>1418</v>
      </c>
    </row>
    <row r="28" s="167" customFormat="1" customHeight="1" spans="1:4">
      <c r="A28" s="272">
        <v>229</v>
      </c>
      <c r="B28" s="275" t="s">
        <v>95</v>
      </c>
      <c r="C28" s="276">
        <v>68</v>
      </c>
      <c r="D28" s="276">
        <v>50</v>
      </c>
    </row>
    <row r="29" s="167" customFormat="1" customHeight="1" spans="1:4">
      <c r="A29" s="272">
        <v>232</v>
      </c>
      <c r="B29" s="275" t="s">
        <v>96</v>
      </c>
      <c r="C29" s="276">
        <v>5256</v>
      </c>
      <c r="D29" s="276">
        <v>8710</v>
      </c>
    </row>
    <row r="30" s="167" customFormat="1" customHeight="1" spans="1:4">
      <c r="A30" s="272">
        <v>233</v>
      </c>
      <c r="B30" s="275" t="s">
        <v>97</v>
      </c>
      <c r="C30" s="276">
        <v>0</v>
      </c>
      <c r="D30" s="276">
        <v>0</v>
      </c>
    </row>
  </sheetData>
  <mergeCells count="2">
    <mergeCell ref="A2:D2"/>
    <mergeCell ref="A3:D3"/>
  </mergeCells>
  <printOptions horizontalCentered="1"/>
  <pageMargins left="0.747916666666667" right="0.747916666666667" top="0.786805555555556" bottom="0.708333333333333"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topLeftCell="A8" workbookViewId="0">
      <selection activeCell="B13" sqref="B13"/>
    </sheetView>
  </sheetViews>
  <sheetFormatPr defaultColWidth="9" defaultRowHeight="14.25" outlineLevelCol="1"/>
  <cols>
    <col min="1" max="1" width="40.125" customWidth="1"/>
    <col min="2" max="2" width="27.5" style="254" customWidth="1"/>
  </cols>
  <sheetData>
    <row r="1" ht="25.9" customHeight="1" spans="1:2">
      <c r="A1" s="253" t="s">
        <v>101</v>
      </c>
    </row>
    <row r="2" ht="27" customHeight="1" spans="1:2">
      <c r="A2" s="255" t="s">
        <v>102</v>
      </c>
      <c r="B2" s="255"/>
    </row>
    <row r="3" ht="21" customHeight="1" spans="1:2">
      <c r="A3" s="167"/>
      <c r="B3" s="256" t="s">
        <v>103</v>
      </c>
    </row>
    <row r="4" s="253" customFormat="1" ht="23.1" customHeight="1" spans="1:2">
      <c r="A4" s="184" t="s">
        <v>37</v>
      </c>
      <c r="B4" s="257" t="s">
        <v>39</v>
      </c>
    </row>
    <row r="5" ht="23.1" customHeight="1" spans="1:2">
      <c r="A5" s="258" t="s">
        <v>104</v>
      </c>
      <c r="B5" s="259">
        <v>10634</v>
      </c>
    </row>
    <row r="6" ht="23.1" customHeight="1" spans="1:2">
      <c r="A6" s="258" t="s">
        <v>105</v>
      </c>
      <c r="B6" s="259">
        <v>0</v>
      </c>
    </row>
    <row r="7" ht="23.1" customHeight="1" spans="1:2">
      <c r="A7" s="258" t="s">
        <v>106</v>
      </c>
      <c r="B7" s="259">
        <v>38</v>
      </c>
    </row>
    <row r="8" ht="23.1" customHeight="1" spans="1:2">
      <c r="A8" s="258" t="s">
        <v>107</v>
      </c>
      <c r="B8" s="259">
        <v>328</v>
      </c>
    </row>
    <row r="9" ht="23.1" customHeight="1" spans="1:2">
      <c r="A9" s="258" t="s">
        <v>108</v>
      </c>
      <c r="B9" s="259">
        <v>13865</v>
      </c>
    </row>
    <row r="10" ht="23.1" customHeight="1" spans="1:2">
      <c r="A10" s="258" t="s">
        <v>109</v>
      </c>
      <c r="B10" s="259">
        <v>194</v>
      </c>
    </row>
    <row r="11" ht="23.1" customHeight="1" spans="1:2">
      <c r="A11" s="258" t="s">
        <v>110</v>
      </c>
      <c r="B11" s="259">
        <v>543</v>
      </c>
    </row>
    <row r="12" ht="23.1" customHeight="1" spans="1:2">
      <c r="A12" s="258" t="s">
        <v>111</v>
      </c>
      <c r="B12" s="259">
        <v>12599</v>
      </c>
    </row>
    <row r="13" ht="23.1" customHeight="1" spans="1:2">
      <c r="A13" s="258" t="s">
        <v>112</v>
      </c>
      <c r="B13" s="259">
        <v>6761</v>
      </c>
    </row>
    <row r="14" ht="23.1" customHeight="1" spans="1:2">
      <c r="A14" s="258" t="s">
        <v>113</v>
      </c>
      <c r="B14" s="259">
        <v>0</v>
      </c>
    </row>
    <row r="15" ht="23.1" customHeight="1" spans="1:2">
      <c r="A15" s="258" t="s">
        <v>114</v>
      </c>
      <c r="B15" s="259">
        <v>1122</v>
      </c>
    </row>
    <row r="16" ht="23.1" customHeight="1" spans="1:2">
      <c r="A16" s="258" t="s">
        <v>115</v>
      </c>
      <c r="B16" s="259">
        <v>2662</v>
      </c>
    </row>
    <row r="17" ht="23.1" customHeight="1" spans="1:2">
      <c r="A17" s="258" t="s">
        <v>116</v>
      </c>
      <c r="B17" s="259">
        <v>1195</v>
      </c>
    </row>
    <row r="18" ht="23.1" customHeight="1" spans="1:2">
      <c r="A18" s="258" t="s">
        <v>117</v>
      </c>
      <c r="B18" s="259">
        <v>174</v>
      </c>
    </row>
    <row r="19" ht="23.1" customHeight="1" spans="1:2">
      <c r="A19" s="258" t="s">
        <v>118</v>
      </c>
      <c r="B19" s="259">
        <v>125</v>
      </c>
    </row>
    <row r="20" ht="23.1" customHeight="1" spans="1:2">
      <c r="A20" s="258" t="s">
        <v>119</v>
      </c>
      <c r="B20" s="259">
        <v>0</v>
      </c>
    </row>
    <row r="21" ht="23.1" customHeight="1" spans="1:2">
      <c r="A21" s="258" t="s">
        <v>120</v>
      </c>
      <c r="B21" s="259">
        <v>0</v>
      </c>
    </row>
    <row r="22" ht="23.1" customHeight="1" spans="1:2">
      <c r="A22" s="258" t="s">
        <v>121</v>
      </c>
      <c r="B22" s="259">
        <v>593</v>
      </c>
    </row>
    <row r="23" ht="23.1" customHeight="1" spans="1:2">
      <c r="A23" s="258" t="s">
        <v>122</v>
      </c>
      <c r="B23" s="259">
        <v>3861</v>
      </c>
    </row>
    <row r="24" ht="23.1" customHeight="1" spans="1:2">
      <c r="A24" s="258" t="s">
        <v>123</v>
      </c>
      <c r="B24" s="259">
        <v>0</v>
      </c>
    </row>
    <row r="25" ht="23.1" customHeight="1" spans="1:2">
      <c r="A25" s="258" t="s">
        <v>124</v>
      </c>
      <c r="B25" s="259">
        <v>194</v>
      </c>
    </row>
    <row r="26" ht="23.1" customHeight="1" spans="1:2">
      <c r="A26" s="258" t="s">
        <v>125</v>
      </c>
      <c r="B26" s="259">
        <v>0</v>
      </c>
    </row>
    <row r="27" ht="23.1" customHeight="1" spans="1:2">
      <c r="A27" s="258" t="s">
        <v>126</v>
      </c>
      <c r="B27" s="259">
        <v>0</v>
      </c>
    </row>
    <row r="28" ht="23.1" customHeight="1" spans="1:2">
      <c r="A28" s="258" t="s">
        <v>127</v>
      </c>
      <c r="B28" s="259">
        <v>0</v>
      </c>
    </row>
    <row r="29" ht="23.1" customHeight="1" spans="1:2">
      <c r="A29" s="258" t="s">
        <v>128</v>
      </c>
      <c r="B29" s="259">
        <v>0</v>
      </c>
    </row>
    <row r="30" ht="23.1" customHeight="1" spans="1:2">
      <c r="A30" s="258" t="s">
        <v>129</v>
      </c>
      <c r="B30" s="259">
        <v>0</v>
      </c>
    </row>
    <row r="31" ht="23.1" customHeight="1" spans="1:2">
      <c r="A31" s="260" t="s">
        <v>130</v>
      </c>
      <c r="B31" s="261">
        <v>54888</v>
      </c>
    </row>
  </sheetData>
  <mergeCells count="1">
    <mergeCell ref="A2:B2"/>
  </mergeCells>
  <printOptions horizontalCentered="1"/>
  <pageMargins left="0.747916666666667" right="0.747916666666667" top="0.786805555555556" bottom="0.708333333333333" header="0" footer="0"/>
  <pageSetup paperSize="9" scale="9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37"/>
  <sheetViews>
    <sheetView showGridLines="0" showZeros="0" view="pageBreakPreview" zoomScaleNormal="100" workbookViewId="0">
      <pane ySplit="1" topLeftCell="A2" activePane="bottomLeft" state="frozen"/>
      <selection/>
      <selection pane="bottomLeft" activeCell="D6" sqref="D6"/>
    </sheetView>
  </sheetViews>
  <sheetFormatPr defaultColWidth="9" defaultRowHeight="15.75" outlineLevelCol="3"/>
  <cols>
    <col min="1" max="1" width="27.25" style="231" customWidth="1"/>
    <col min="2" max="2" width="27.25" style="233" customWidth="1"/>
    <col min="3" max="3" width="27.25" style="231" customWidth="1"/>
    <col min="4" max="4" width="27.25" style="233" customWidth="1"/>
    <col min="5" max="256" width="27.25" style="231" customWidth="1"/>
    <col min="257" max="16384" width="9" style="231"/>
  </cols>
  <sheetData>
    <row r="1" s="231" customFormat="1" ht="25.5" customHeight="1" spans="1:4">
      <c r="A1" s="234" t="s">
        <v>131</v>
      </c>
      <c r="B1" s="233"/>
      <c r="D1" s="233"/>
    </row>
    <row r="2" s="231" customFormat="1" ht="39.75" customHeight="1" spans="1:4">
      <c r="A2" s="235" t="s">
        <v>132</v>
      </c>
      <c r="B2" s="236"/>
      <c r="C2" s="236"/>
      <c r="D2" s="236"/>
    </row>
    <row r="3" s="231" customFormat="1" ht="20.25" customHeight="1" spans="1:4">
      <c r="B3" s="233"/>
      <c r="D3" s="233" t="s">
        <v>36</v>
      </c>
    </row>
    <row r="4" s="231" customFormat="1" ht="31.5" customHeight="1" spans="1:4">
      <c r="A4" s="237" t="s">
        <v>133</v>
      </c>
      <c r="B4" s="238"/>
      <c r="C4" s="239" t="s">
        <v>134</v>
      </c>
      <c r="D4" s="238"/>
    </row>
    <row r="5" s="231" customFormat="1" ht="21.95" customHeight="1" spans="1:4">
      <c r="A5" s="240" t="s">
        <v>37</v>
      </c>
      <c r="B5" s="241" t="s">
        <v>135</v>
      </c>
      <c r="C5" s="240" t="s">
        <v>37</v>
      </c>
      <c r="D5" s="241" t="s">
        <v>135</v>
      </c>
    </row>
    <row r="6" s="231" customFormat="1" ht="20.1" customHeight="1" spans="1:4">
      <c r="A6" s="242" t="s">
        <v>136</v>
      </c>
      <c r="B6" s="243">
        <v>60305</v>
      </c>
      <c r="C6" s="242" t="s">
        <v>72</v>
      </c>
      <c r="D6" s="244">
        <v>239808</v>
      </c>
    </row>
    <row r="7" s="231" customFormat="1" ht="20.1" customHeight="1" spans="1:4">
      <c r="A7" s="245" t="s">
        <v>137</v>
      </c>
      <c r="B7" s="243">
        <f>B8+B9+B10</f>
        <v>161726</v>
      </c>
      <c r="C7" s="245" t="s">
        <v>138</v>
      </c>
      <c r="D7" s="244">
        <v>4840</v>
      </c>
    </row>
    <row r="8" s="231" customFormat="1" ht="20.1" customHeight="1" spans="1:4">
      <c r="A8" s="246" t="s">
        <v>139</v>
      </c>
      <c r="B8" s="243">
        <v>3802</v>
      </c>
      <c r="C8" s="246" t="s">
        <v>140</v>
      </c>
      <c r="D8" s="244"/>
    </row>
    <row r="9" s="231" customFormat="1" ht="20.1" customHeight="1" spans="1:4">
      <c r="A9" s="246" t="s">
        <v>141</v>
      </c>
      <c r="B9" s="243">
        <v>121244</v>
      </c>
      <c r="C9" s="246" t="s">
        <v>142</v>
      </c>
      <c r="D9" s="244">
        <v>4840</v>
      </c>
    </row>
    <row r="10" s="231" customFormat="1" ht="20.1" customHeight="1" spans="1:4">
      <c r="A10" s="247" t="s">
        <v>143</v>
      </c>
      <c r="B10" s="244">
        <v>36680</v>
      </c>
      <c r="C10" s="248" t="s">
        <v>144</v>
      </c>
      <c r="D10" s="244">
        <v>3093</v>
      </c>
    </row>
    <row r="11" s="231" customFormat="1" ht="20.1" customHeight="1" spans="1:4">
      <c r="A11" s="248" t="s">
        <v>145</v>
      </c>
      <c r="B11" s="244"/>
      <c r="C11" s="245" t="s">
        <v>146</v>
      </c>
      <c r="D11" s="244"/>
    </row>
    <row r="12" s="231" customFormat="1" ht="20.1" customHeight="1" spans="1:4">
      <c r="A12" s="249" t="s">
        <v>147</v>
      </c>
      <c r="B12" s="244">
        <v>34866</v>
      </c>
      <c r="C12" s="250" t="s">
        <v>148</v>
      </c>
      <c r="D12" s="244">
        <v>800</v>
      </c>
    </row>
    <row r="13" s="231" customFormat="1" ht="20.1" customHeight="1" spans="1:4">
      <c r="A13" s="246" t="s">
        <v>149</v>
      </c>
      <c r="B13" s="244">
        <v>34866</v>
      </c>
      <c r="C13" s="245" t="s">
        <v>150</v>
      </c>
      <c r="D13" s="244">
        <v>14585</v>
      </c>
    </row>
    <row r="14" s="231" customFormat="1" ht="20.1" customHeight="1" spans="1:4">
      <c r="A14" s="246" t="s">
        <v>151</v>
      </c>
      <c r="B14" s="244"/>
      <c r="C14" s="251"/>
      <c r="D14" s="244"/>
    </row>
    <row r="15" s="231" customFormat="1" ht="20.1" customHeight="1" spans="1:4">
      <c r="A15" s="246" t="s">
        <v>152</v>
      </c>
      <c r="B15" s="244"/>
      <c r="C15" s="252"/>
      <c r="D15" s="244"/>
    </row>
    <row r="16" s="231" customFormat="1" ht="20.1" customHeight="1" spans="1:4">
      <c r="A16" s="249" t="s">
        <v>153</v>
      </c>
      <c r="B16" s="244"/>
      <c r="C16" s="252"/>
      <c r="D16" s="244"/>
    </row>
    <row r="17" s="231" customFormat="1" ht="24" customHeight="1" spans="1:4">
      <c r="A17" s="249" t="s">
        <v>154</v>
      </c>
      <c r="B17" s="244">
        <v>6229</v>
      </c>
      <c r="C17" s="252"/>
      <c r="D17" s="244"/>
    </row>
    <row r="18" s="232" customFormat="1" ht="25" customHeight="1" spans="1:4">
      <c r="A18" s="240" t="s">
        <v>155</v>
      </c>
      <c r="B18" s="244">
        <f>B6+B7+B12+B17</f>
        <v>263126</v>
      </c>
      <c r="C18" s="240" t="s">
        <v>156</v>
      </c>
      <c r="D18" s="244">
        <f>D6+D7+D10+D13+D12</f>
        <v>263126</v>
      </c>
    </row>
    <row r="19" s="231" customFormat="1" spans="1:4">
      <c r="B19" s="233"/>
      <c r="D19" s="233"/>
    </row>
    <row r="20" s="231" customFormat="1" spans="1:4">
      <c r="B20" s="233"/>
      <c r="D20" s="233"/>
    </row>
    <row r="21" s="231" customFormat="1" spans="1:4">
      <c r="B21" s="233"/>
      <c r="D21" s="233"/>
    </row>
    <row r="22" s="231" customFormat="1" spans="1:4">
      <c r="B22" s="233"/>
      <c r="D22" s="233"/>
    </row>
    <row r="23" s="231" customFormat="1" spans="1:4">
      <c r="B23" s="233"/>
      <c r="D23" s="233"/>
    </row>
    <row r="24" s="231" customFormat="1" spans="1:4">
      <c r="B24" s="233"/>
      <c r="D24" s="233"/>
    </row>
    <row r="25" s="231" customFormat="1" spans="1:4">
      <c r="B25" s="233"/>
      <c r="D25" s="233"/>
    </row>
    <row r="26" s="231" customFormat="1" spans="1:4">
      <c r="B26" s="233"/>
      <c r="D26" s="233"/>
    </row>
    <row r="27" s="231" customFormat="1" spans="1:4">
      <c r="B27" s="233"/>
      <c r="D27" s="233"/>
    </row>
    <row r="28" s="231" customFormat="1" spans="1:4">
      <c r="B28" s="233"/>
      <c r="D28" s="233"/>
    </row>
    <row r="29" s="231" customFormat="1" spans="1:4">
      <c r="B29" s="233"/>
      <c r="D29" s="233"/>
    </row>
    <row r="30" s="231" customFormat="1" spans="1:4">
      <c r="B30" s="233"/>
      <c r="D30" s="233"/>
    </row>
    <row r="31" s="231" customFormat="1" spans="1:4">
      <c r="B31" s="233"/>
      <c r="D31" s="233"/>
    </row>
    <row r="32" s="231" customFormat="1" spans="1:4">
      <c r="B32" s="233"/>
      <c r="D32" s="233"/>
    </row>
    <row r="33" s="231" customFormat="1" spans="2:4">
      <c r="B33" s="233"/>
      <c r="D33" s="233"/>
    </row>
    <row r="34" s="231" customFormat="1" spans="2:4">
      <c r="B34" s="233"/>
      <c r="D34" s="233"/>
    </row>
    <row r="35" s="231" customFormat="1" spans="2:4">
      <c r="B35" s="233"/>
      <c r="D35" s="233"/>
    </row>
    <row r="36" s="231" customFormat="1" spans="2:4">
      <c r="B36" s="233"/>
      <c r="D36" s="233"/>
    </row>
    <row r="37" s="231" customFormat="1" spans="2:4">
      <c r="B37" s="233"/>
      <c r="D37" s="233"/>
    </row>
  </sheetData>
  <sheetProtection selectLockedCells="1"/>
  <mergeCells count="3">
    <mergeCell ref="A2:D2"/>
    <mergeCell ref="A4:B4"/>
    <mergeCell ref="C4:D4"/>
  </mergeCells>
  <printOptions horizontalCentered="1"/>
  <pageMargins left="0.747916666666667" right="0.747916666666667" top="0.786805555555556" bottom="0.708333333333333" header="0" footer="0"/>
  <pageSetup paperSize="9" scale="7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C1333"/>
  <sheetViews>
    <sheetView workbookViewId="0">
      <selection activeCell="C12" sqref="C12"/>
    </sheetView>
  </sheetViews>
  <sheetFormatPr defaultColWidth="15.625" defaultRowHeight="20.1" customHeight="1" outlineLevelCol="2"/>
  <cols>
    <col min="1" max="1" width="15.625" style="214" customWidth="1"/>
    <col min="2" max="2" width="34.625" style="214" customWidth="1"/>
    <col min="3" max="3" width="19.75" style="217" customWidth="1"/>
    <col min="4" max="16376" width="15.625" style="214" customWidth="1"/>
    <col min="16377" max="16384" width="15.625" style="214"/>
  </cols>
  <sheetData>
    <row r="1" s="214" customFormat="1" ht="27" customHeight="1" spans="1:3">
      <c r="A1" s="218" t="s">
        <v>157</v>
      </c>
      <c r="C1" s="217"/>
    </row>
    <row r="2" s="214" customFormat="1" ht="27" customHeight="1" spans="1:3">
      <c r="A2" s="219" t="s">
        <v>70</v>
      </c>
      <c r="B2" s="219"/>
      <c r="C2" s="220"/>
    </row>
    <row r="3" s="214" customFormat="1" ht="27" customHeight="1" spans="1:3">
      <c r="C3" s="221" t="s">
        <v>158</v>
      </c>
    </row>
    <row r="4" s="215" customFormat="1" ht="30.95" customHeight="1" spans="1:3">
      <c r="A4" s="222" t="s">
        <v>71</v>
      </c>
      <c r="B4" s="223" t="s">
        <v>37</v>
      </c>
      <c r="C4" s="224" t="s">
        <v>39</v>
      </c>
    </row>
    <row r="5" s="216" customFormat="1" ht="23.1" customHeight="1" spans="1:3">
      <c r="A5" s="225"/>
      <c r="B5" s="193" t="s">
        <v>72</v>
      </c>
      <c r="C5" s="226">
        <f>SUM(C6,C242,C282,C301,C391,C443,C499,C556,C685,C760,C837,C860,C967,C1025,C1089,C1109,C1139,C1149,C1194,C1215,C1259,C1309,C1311,C1314,C1318,C1330)</f>
        <v>242901</v>
      </c>
    </row>
    <row r="6" s="216" customFormat="1" ht="23.1" customHeight="1" spans="1:3">
      <c r="A6" s="225">
        <v>201</v>
      </c>
      <c r="B6" s="227" t="s">
        <v>73</v>
      </c>
      <c r="C6" s="228">
        <f>SUM(C7+C19+C28+C39+C50+C61+C72+C80+C89+C102+C111+C122+C134+C141+C149+C155+C162+C169+C176+C183+C190+C198+C204+C210+C217+C236+C239+C232)</f>
        <v>34875</v>
      </c>
    </row>
    <row r="7" s="216" customFormat="1" ht="23.1" customHeight="1" spans="1:3">
      <c r="A7" s="225">
        <v>20101</v>
      </c>
      <c r="B7" s="227" t="s">
        <v>159</v>
      </c>
      <c r="C7" s="228">
        <f>SUM(C8:C18)</f>
        <v>861</v>
      </c>
    </row>
    <row r="8" s="214" customFormat="1" ht="23.1" customHeight="1" spans="1:3">
      <c r="A8" s="225">
        <v>2010101</v>
      </c>
      <c r="B8" s="225" t="s">
        <v>160</v>
      </c>
      <c r="C8" s="229">
        <v>860</v>
      </c>
    </row>
    <row r="9" s="214" customFormat="1" ht="23.1" customHeight="1" spans="1:3">
      <c r="A9" s="225">
        <v>2010102</v>
      </c>
      <c r="B9" s="225" t="s">
        <v>161</v>
      </c>
      <c r="C9" s="229">
        <v>1</v>
      </c>
    </row>
    <row r="10" s="214" customFormat="1" ht="23.1" customHeight="1" spans="1:3">
      <c r="A10" s="225">
        <v>2010103</v>
      </c>
      <c r="B10" s="225" t="s">
        <v>162</v>
      </c>
      <c r="C10" s="229"/>
    </row>
    <row r="11" s="214" customFormat="1" ht="23.1" customHeight="1" spans="1:3">
      <c r="A11" s="225">
        <v>2010104</v>
      </c>
      <c r="B11" s="225" t="s">
        <v>163</v>
      </c>
      <c r="C11" s="229"/>
    </row>
    <row r="12" s="214" customFormat="1" ht="23.1" customHeight="1" spans="1:3">
      <c r="A12" s="225">
        <v>2010105</v>
      </c>
      <c r="B12" s="225" t="s">
        <v>164</v>
      </c>
      <c r="C12" s="229"/>
    </row>
    <row r="13" s="214" customFormat="1" ht="23.1" customHeight="1" spans="1:3">
      <c r="A13" s="225">
        <v>2010106</v>
      </c>
      <c r="B13" s="225" t="s">
        <v>165</v>
      </c>
      <c r="C13" s="229"/>
    </row>
    <row r="14" s="214" customFormat="1" ht="23.1" customHeight="1" spans="1:3">
      <c r="A14" s="225">
        <v>2010107</v>
      </c>
      <c r="B14" s="225" t="s">
        <v>166</v>
      </c>
      <c r="C14" s="229"/>
    </row>
    <row r="15" s="214" customFormat="1" ht="23.1" customHeight="1" spans="1:3">
      <c r="A15" s="225">
        <v>2010108</v>
      </c>
      <c r="B15" s="225" t="s">
        <v>167</v>
      </c>
      <c r="C15" s="229"/>
    </row>
    <row r="16" s="214" customFormat="1" ht="23.1" customHeight="1" spans="1:3">
      <c r="A16" s="225">
        <v>2010109</v>
      </c>
      <c r="B16" s="225" t="s">
        <v>168</v>
      </c>
      <c r="C16" s="229"/>
    </row>
    <row r="17" s="214" customFormat="1" ht="23.1" customHeight="1" spans="1:3">
      <c r="A17" s="225">
        <v>2010150</v>
      </c>
      <c r="B17" s="225" t="s">
        <v>169</v>
      </c>
      <c r="C17" s="229"/>
    </row>
    <row r="18" s="214" customFormat="1" ht="23.1" customHeight="1" spans="1:3">
      <c r="A18" s="225">
        <v>2010199</v>
      </c>
      <c r="B18" s="225" t="s">
        <v>170</v>
      </c>
      <c r="C18" s="229"/>
    </row>
    <row r="19" s="216" customFormat="1" ht="23.1" customHeight="1" spans="1:3">
      <c r="A19" s="225">
        <v>20102</v>
      </c>
      <c r="B19" s="227" t="s">
        <v>171</v>
      </c>
      <c r="C19" s="228">
        <f>SUM(C20:C27)</f>
        <v>415</v>
      </c>
    </row>
    <row r="20" s="214" customFormat="1" ht="23.1" customHeight="1" spans="1:3">
      <c r="A20" s="225">
        <v>2010201</v>
      </c>
      <c r="B20" s="225" t="s">
        <v>160</v>
      </c>
      <c r="C20" s="229">
        <v>415</v>
      </c>
    </row>
    <row r="21" s="214" customFormat="1" ht="23.1" customHeight="1" spans="1:3">
      <c r="A21" s="225">
        <v>2010202</v>
      </c>
      <c r="B21" s="225" t="s">
        <v>161</v>
      </c>
      <c r="C21" s="229"/>
    </row>
    <row r="22" s="214" customFormat="1" ht="23.1" customHeight="1" spans="1:3">
      <c r="A22" s="225">
        <v>2010203</v>
      </c>
      <c r="B22" s="225" t="s">
        <v>162</v>
      </c>
      <c r="C22" s="229"/>
    </row>
    <row r="23" s="214" customFormat="1" ht="23.1" customHeight="1" spans="1:3">
      <c r="A23" s="225">
        <v>2010204</v>
      </c>
      <c r="B23" s="225" t="s">
        <v>172</v>
      </c>
      <c r="C23" s="229"/>
    </row>
    <row r="24" s="214" customFormat="1" ht="23.1" customHeight="1" spans="1:3">
      <c r="A24" s="225">
        <v>2010205</v>
      </c>
      <c r="B24" s="225" t="s">
        <v>173</v>
      </c>
      <c r="C24" s="229"/>
    </row>
    <row r="25" s="214" customFormat="1" ht="23.1" customHeight="1" spans="1:3">
      <c r="A25" s="225">
        <v>2010206</v>
      </c>
      <c r="B25" s="225" t="s">
        <v>174</v>
      </c>
      <c r="C25" s="229"/>
    </row>
    <row r="26" s="214" customFormat="1" ht="23.1" customHeight="1" spans="1:3">
      <c r="A26" s="225">
        <v>2010250</v>
      </c>
      <c r="B26" s="225" t="s">
        <v>169</v>
      </c>
      <c r="C26" s="229"/>
    </row>
    <row r="27" s="214" customFormat="1" ht="23.1" customHeight="1" spans="1:3">
      <c r="A27" s="225">
        <v>2010299</v>
      </c>
      <c r="B27" s="225" t="s">
        <v>175</v>
      </c>
      <c r="C27" s="229"/>
    </row>
    <row r="28" s="216" customFormat="1" ht="23.1" customHeight="1" spans="1:3">
      <c r="A28" s="225">
        <v>20103</v>
      </c>
      <c r="B28" s="227" t="s">
        <v>176</v>
      </c>
      <c r="C28" s="228">
        <f>SUM(C29:C38)</f>
        <v>2117</v>
      </c>
    </row>
    <row r="29" s="214" customFormat="1" ht="23.1" customHeight="1" spans="1:3">
      <c r="A29" s="225">
        <v>2010301</v>
      </c>
      <c r="B29" s="225" t="s">
        <v>160</v>
      </c>
      <c r="C29" s="229">
        <v>830</v>
      </c>
    </row>
    <row r="30" s="214" customFormat="1" ht="23.1" customHeight="1" spans="1:3">
      <c r="A30" s="225">
        <v>2010302</v>
      </c>
      <c r="B30" s="225" t="s">
        <v>161</v>
      </c>
      <c r="C30" s="229"/>
    </row>
    <row r="31" s="214" customFormat="1" customHeight="1" spans="1:3">
      <c r="A31" s="225">
        <v>2010303</v>
      </c>
      <c r="B31" s="225" t="s">
        <v>162</v>
      </c>
      <c r="C31" s="229">
        <v>969</v>
      </c>
    </row>
    <row r="32" s="214" customFormat="1" customHeight="1" spans="1:3">
      <c r="A32" s="225">
        <v>2010304</v>
      </c>
      <c r="B32" s="225" t="s">
        <v>177</v>
      </c>
      <c r="C32" s="229">
        <v>35</v>
      </c>
    </row>
    <row r="33" s="214" customFormat="1" customHeight="1" spans="1:3">
      <c r="A33" s="225">
        <v>2010305</v>
      </c>
      <c r="B33" s="225" t="s">
        <v>178</v>
      </c>
      <c r="C33" s="229">
        <v>9</v>
      </c>
    </row>
    <row r="34" s="214" customFormat="1" customHeight="1" spans="1:3">
      <c r="A34" s="225">
        <v>2010306</v>
      </c>
      <c r="B34" s="225" t="s">
        <v>179</v>
      </c>
      <c r="C34" s="229">
        <v>171</v>
      </c>
    </row>
    <row r="35" s="214" customFormat="1" customHeight="1" spans="1:3">
      <c r="A35" s="225">
        <v>2010308</v>
      </c>
      <c r="B35" s="225" t="s">
        <v>180</v>
      </c>
      <c r="C35" s="229"/>
    </row>
    <row r="36" s="214" customFormat="1" customHeight="1" spans="1:3">
      <c r="A36" s="225">
        <v>2010309</v>
      </c>
      <c r="B36" s="225" t="s">
        <v>181</v>
      </c>
      <c r="C36" s="229"/>
    </row>
    <row r="37" s="214" customFormat="1" customHeight="1" spans="1:3">
      <c r="A37" s="225">
        <v>2010350</v>
      </c>
      <c r="B37" s="225" t="s">
        <v>169</v>
      </c>
      <c r="C37" s="229"/>
    </row>
    <row r="38" s="214" customFormat="1" customHeight="1" spans="1:3">
      <c r="A38" s="225">
        <v>2010399</v>
      </c>
      <c r="B38" s="225" t="s">
        <v>182</v>
      </c>
      <c r="C38" s="229">
        <v>103</v>
      </c>
    </row>
    <row r="39" s="216" customFormat="1" customHeight="1" spans="1:3">
      <c r="A39" s="225">
        <v>20104</v>
      </c>
      <c r="B39" s="227" t="s">
        <v>183</v>
      </c>
      <c r="C39" s="228">
        <f>SUM(C40:C49)</f>
        <v>242</v>
      </c>
    </row>
    <row r="40" s="214" customFormat="1" customHeight="1" spans="1:3">
      <c r="A40" s="225">
        <v>2010401</v>
      </c>
      <c r="B40" s="225" t="s">
        <v>160</v>
      </c>
      <c r="C40" s="229">
        <v>177</v>
      </c>
    </row>
    <row r="41" s="214" customFormat="1" customHeight="1" spans="1:3">
      <c r="A41" s="225">
        <v>2010402</v>
      </c>
      <c r="B41" s="225" t="s">
        <v>161</v>
      </c>
      <c r="C41" s="229">
        <v>13</v>
      </c>
    </row>
    <row r="42" s="214" customFormat="1" customHeight="1" spans="1:3">
      <c r="A42" s="225">
        <v>2010403</v>
      </c>
      <c r="B42" s="225" t="s">
        <v>162</v>
      </c>
      <c r="C42" s="229">
        <v>9</v>
      </c>
    </row>
    <row r="43" s="214" customFormat="1" customHeight="1" spans="1:3">
      <c r="A43" s="225">
        <v>2010404</v>
      </c>
      <c r="B43" s="225" t="s">
        <v>184</v>
      </c>
      <c r="C43" s="229"/>
    </row>
    <row r="44" s="214" customFormat="1" customHeight="1" spans="1:3">
      <c r="A44" s="225">
        <v>2010405</v>
      </c>
      <c r="B44" s="225" t="s">
        <v>185</v>
      </c>
      <c r="C44" s="229"/>
    </row>
    <row r="45" s="214" customFormat="1" customHeight="1" spans="1:3">
      <c r="A45" s="225">
        <v>2010406</v>
      </c>
      <c r="B45" s="225" t="s">
        <v>186</v>
      </c>
      <c r="C45" s="229"/>
    </row>
    <row r="46" s="214" customFormat="1" customHeight="1" spans="1:3">
      <c r="A46" s="225">
        <v>2010407</v>
      </c>
      <c r="B46" s="225" t="s">
        <v>187</v>
      </c>
      <c r="C46" s="229"/>
    </row>
    <row r="47" s="214" customFormat="1" customHeight="1" spans="1:3">
      <c r="A47" s="225">
        <v>2010408</v>
      </c>
      <c r="B47" s="225" t="s">
        <v>188</v>
      </c>
      <c r="C47" s="229"/>
    </row>
    <row r="48" s="214" customFormat="1" customHeight="1" spans="1:3">
      <c r="A48" s="225">
        <v>2010450</v>
      </c>
      <c r="B48" s="225" t="s">
        <v>169</v>
      </c>
      <c r="C48" s="229"/>
    </row>
    <row r="49" s="214" customFormat="1" customHeight="1" spans="1:3">
      <c r="A49" s="225">
        <v>2010499</v>
      </c>
      <c r="B49" s="225" t="s">
        <v>189</v>
      </c>
      <c r="C49" s="229">
        <v>43</v>
      </c>
    </row>
    <row r="50" s="216" customFormat="1" customHeight="1" spans="1:3">
      <c r="A50" s="225">
        <v>20105</v>
      </c>
      <c r="B50" s="227" t="s">
        <v>190</v>
      </c>
      <c r="C50" s="228">
        <f>SUM(C51:C60)</f>
        <v>516</v>
      </c>
    </row>
    <row r="51" s="214" customFormat="1" customHeight="1" spans="1:3">
      <c r="A51" s="225">
        <v>2010501</v>
      </c>
      <c r="B51" s="225" t="s">
        <v>160</v>
      </c>
      <c r="C51" s="229">
        <v>147</v>
      </c>
    </row>
    <row r="52" s="214" customFormat="1" customHeight="1" spans="1:3">
      <c r="A52" s="225">
        <v>2010502</v>
      </c>
      <c r="B52" s="225" t="s">
        <v>161</v>
      </c>
      <c r="C52" s="229"/>
    </row>
    <row r="53" s="214" customFormat="1" customHeight="1" spans="1:3">
      <c r="A53" s="225">
        <v>2010503</v>
      </c>
      <c r="B53" s="225" t="s">
        <v>162</v>
      </c>
      <c r="C53" s="229"/>
    </row>
    <row r="54" s="214" customFormat="1" customHeight="1" spans="1:3">
      <c r="A54" s="225">
        <v>2010504</v>
      </c>
      <c r="B54" s="225" t="s">
        <v>191</v>
      </c>
      <c r="C54" s="229"/>
    </row>
    <row r="55" s="214" customFormat="1" customHeight="1" spans="1:3">
      <c r="A55" s="225">
        <v>2010505</v>
      </c>
      <c r="B55" s="225" t="s">
        <v>192</v>
      </c>
      <c r="C55" s="229"/>
    </row>
    <row r="56" s="214" customFormat="1" customHeight="1" spans="1:3">
      <c r="A56" s="225">
        <v>2010506</v>
      </c>
      <c r="B56" s="225" t="s">
        <v>193</v>
      </c>
      <c r="C56" s="229">
        <v>209</v>
      </c>
    </row>
    <row r="57" s="214" customFormat="1" customHeight="1" spans="1:3">
      <c r="A57" s="225">
        <v>2010507</v>
      </c>
      <c r="B57" s="225" t="s">
        <v>194</v>
      </c>
      <c r="C57" s="229"/>
    </row>
    <row r="58" s="214" customFormat="1" customHeight="1" spans="1:3">
      <c r="A58" s="225">
        <v>2010508</v>
      </c>
      <c r="B58" s="225" t="s">
        <v>195</v>
      </c>
      <c r="C58" s="229"/>
    </row>
    <row r="59" s="214" customFormat="1" customHeight="1" spans="1:3">
      <c r="A59" s="225">
        <v>2010550</v>
      </c>
      <c r="B59" s="225" t="s">
        <v>169</v>
      </c>
      <c r="C59" s="229"/>
    </row>
    <row r="60" s="214" customFormat="1" customHeight="1" spans="1:3">
      <c r="A60" s="225">
        <v>2010599</v>
      </c>
      <c r="B60" s="225" t="s">
        <v>196</v>
      </c>
      <c r="C60" s="229">
        <v>160</v>
      </c>
    </row>
    <row r="61" s="216" customFormat="1" customHeight="1" spans="1:3">
      <c r="A61" s="225">
        <v>20106</v>
      </c>
      <c r="B61" s="227" t="s">
        <v>197</v>
      </c>
      <c r="C61" s="228">
        <f>SUM(C62:C71)</f>
        <v>1859</v>
      </c>
    </row>
    <row r="62" s="214" customFormat="1" customHeight="1" spans="1:3">
      <c r="A62" s="225">
        <v>2010601</v>
      </c>
      <c r="B62" s="225" t="s">
        <v>160</v>
      </c>
      <c r="C62" s="229">
        <v>1424</v>
      </c>
    </row>
    <row r="63" s="214" customFormat="1" customHeight="1" spans="1:3">
      <c r="A63" s="225">
        <v>2010602</v>
      </c>
      <c r="B63" s="225" t="s">
        <v>161</v>
      </c>
      <c r="C63" s="229">
        <v>369</v>
      </c>
    </row>
    <row r="64" s="214" customFormat="1" customHeight="1" spans="1:3">
      <c r="A64" s="225">
        <v>2010603</v>
      </c>
      <c r="B64" s="225" t="s">
        <v>162</v>
      </c>
      <c r="C64" s="229"/>
    </row>
    <row r="65" s="214" customFormat="1" customHeight="1" spans="1:3">
      <c r="A65" s="225">
        <v>2010604</v>
      </c>
      <c r="B65" s="225" t="s">
        <v>198</v>
      </c>
      <c r="C65" s="229"/>
    </row>
    <row r="66" s="214" customFormat="1" customHeight="1" spans="1:3">
      <c r="A66" s="225">
        <v>2010605</v>
      </c>
      <c r="B66" s="225" t="s">
        <v>199</v>
      </c>
      <c r="C66" s="229">
        <v>66</v>
      </c>
    </row>
    <row r="67" s="214" customFormat="1" customHeight="1" spans="1:3">
      <c r="A67" s="225">
        <v>2010606</v>
      </c>
      <c r="B67" s="225" t="s">
        <v>200</v>
      </c>
      <c r="C67" s="229"/>
    </row>
    <row r="68" s="214" customFormat="1" customHeight="1" spans="1:3">
      <c r="A68" s="225">
        <v>2010607</v>
      </c>
      <c r="B68" s="225" t="s">
        <v>201</v>
      </c>
      <c r="C68" s="229"/>
    </row>
    <row r="69" s="214" customFormat="1" customHeight="1" spans="1:3">
      <c r="A69" s="225">
        <v>2010608</v>
      </c>
      <c r="B69" s="225" t="s">
        <v>202</v>
      </c>
      <c r="C69" s="229"/>
    </row>
    <row r="70" s="214" customFormat="1" customHeight="1" spans="1:3">
      <c r="A70" s="225">
        <v>2010650</v>
      </c>
      <c r="B70" s="225" t="s">
        <v>169</v>
      </c>
      <c r="C70" s="229"/>
    </row>
    <row r="71" s="214" customFormat="1" customHeight="1" spans="1:3">
      <c r="A71" s="225">
        <v>2010699</v>
      </c>
      <c r="B71" s="225" t="s">
        <v>203</v>
      </c>
      <c r="C71" s="229"/>
    </row>
    <row r="72" s="216" customFormat="1" customHeight="1" spans="1:3">
      <c r="A72" s="225">
        <v>20107</v>
      </c>
      <c r="B72" s="227" t="s">
        <v>204</v>
      </c>
      <c r="C72" s="228">
        <f>SUM(C73:C79)</f>
        <v>1380</v>
      </c>
    </row>
    <row r="73" s="214" customFormat="1" customHeight="1" spans="1:3">
      <c r="A73" s="225">
        <v>2010701</v>
      </c>
      <c r="B73" s="225" t="s">
        <v>160</v>
      </c>
      <c r="C73" s="229"/>
    </row>
    <row r="74" s="214" customFormat="1" customHeight="1" spans="1:3">
      <c r="A74" s="225">
        <v>2010702</v>
      </c>
      <c r="B74" s="225" t="s">
        <v>161</v>
      </c>
      <c r="C74" s="229"/>
    </row>
    <row r="75" s="214" customFormat="1" customHeight="1" spans="1:3">
      <c r="A75" s="225">
        <v>2010703</v>
      </c>
      <c r="B75" s="225" t="s">
        <v>162</v>
      </c>
      <c r="C75" s="229"/>
    </row>
    <row r="76" s="214" customFormat="1" customHeight="1" spans="1:3">
      <c r="A76" s="225">
        <v>2010709</v>
      </c>
      <c r="B76" s="225" t="s">
        <v>201</v>
      </c>
      <c r="C76" s="229"/>
    </row>
    <row r="77" s="214" customFormat="1" customHeight="1" spans="1:3">
      <c r="A77" s="225">
        <v>2010710</v>
      </c>
      <c r="B77" s="225" t="s">
        <v>205</v>
      </c>
      <c r="C77" s="229"/>
    </row>
    <row r="78" s="214" customFormat="1" customHeight="1" spans="1:3">
      <c r="A78" s="225">
        <v>2010750</v>
      </c>
      <c r="B78" s="225" t="s">
        <v>169</v>
      </c>
      <c r="C78" s="229"/>
    </row>
    <row r="79" s="214" customFormat="1" customHeight="1" spans="1:3">
      <c r="A79" s="225">
        <v>2010799</v>
      </c>
      <c r="B79" s="225" t="s">
        <v>206</v>
      </c>
      <c r="C79" s="229">
        <v>1380</v>
      </c>
    </row>
    <row r="80" s="216" customFormat="1" customHeight="1" spans="1:3">
      <c r="A80" s="225">
        <v>20108</v>
      </c>
      <c r="B80" s="227" t="s">
        <v>207</v>
      </c>
      <c r="C80" s="228">
        <f>SUM(C81:C88)</f>
        <v>373</v>
      </c>
    </row>
    <row r="81" s="214" customFormat="1" customHeight="1" spans="1:3">
      <c r="A81" s="225">
        <v>2010801</v>
      </c>
      <c r="B81" s="225" t="s">
        <v>160</v>
      </c>
      <c r="C81" s="229">
        <v>230</v>
      </c>
    </row>
    <row r="82" s="214" customFormat="1" customHeight="1" spans="1:3">
      <c r="A82" s="225">
        <v>2010802</v>
      </c>
      <c r="B82" s="225" t="s">
        <v>161</v>
      </c>
      <c r="C82" s="229"/>
    </row>
    <row r="83" s="214" customFormat="1" customHeight="1" spans="1:3">
      <c r="A83" s="225">
        <v>2010803</v>
      </c>
      <c r="B83" s="225" t="s">
        <v>162</v>
      </c>
      <c r="C83" s="229"/>
    </row>
    <row r="84" s="214" customFormat="1" customHeight="1" spans="1:3">
      <c r="A84" s="225">
        <v>2010804</v>
      </c>
      <c r="B84" s="225" t="s">
        <v>208</v>
      </c>
      <c r="C84" s="229">
        <v>16</v>
      </c>
    </row>
    <row r="85" s="214" customFormat="1" customHeight="1" spans="1:3">
      <c r="A85" s="225">
        <v>2010805</v>
      </c>
      <c r="B85" s="225" t="s">
        <v>209</v>
      </c>
      <c r="C85" s="229"/>
    </row>
    <row r="86" s="214" customFormat="1" customHeight="1" spans="1:3">
      <c r="A86" s="225">
        <v>2010806</v>
      </c>
      <c r="B86" s="225" t="s">
        <v>201</v>
      </c>
      <c r="C86" s="229"/>
    </row>
    <row r="87" s="214" customFormat="1" customHeight="1" spans="1:3">
      <c r="A87" s="225">
        <v>2010850</v>
      </c>
      <c r="B87" s="225" t="s">
        <v>169</v>
      </c>
      <c r="C87" s="229">
        <v>127</v>
      </c>
    </row>
    <row r="88" s="214" customFormat="1" customHeight="1" spans="1:3">
      <c r="A88" s="225">
        <v>2010899</v>
      </c>
      <c r="B88" s="225" t="s">
        <v>210</v>
      </c>
      <c r="C88" s="229"/>
    </row>
    <row r="89" s="216" customFormat="1" customHeight="1" spans="1:3">
      <c r="A89" s="225">
        <v>20109</v>
      </c>
      <c r="B89" s="227" t="s">
        <v>211</v>
      </c>
      <c r="C89" s="228">
        <f>SUM(C90:C101)</f>
        <v>0</v>
      </c>
    </row>
    <row r="90" s="214" customFormat="1" customHeight="1" spans="1:3">
      <c r="A90" s="225">
        <v>2010901</v>
      </c>
      <c r="B90" s="225" t="s">
        <v>160</v>
      </c>
      <c r="C90" s="229"/>
    </row>
    <row r="91" s="214" customFormat="1" customHeight="1" spans="1:3">
      <c r="A91" s="225">
        <v>2010902</v>
      </c>
      <c r="B91" s="225" t="s">
        <v>161</v>
      </c>
      <c r="C91" s="229"/>
    </row>
    <row r="92" s="214" customFormat="1" customHeight="1" spans="1:3">
      <c r="A92" s="225">
        <v>2010903</v>
      </c>
      <c r="B92" s="225" t="s">
        <v>162</v>
      </c>
      <c r="C92" s="229"/>
    </row>
    <row r="93" s="214" customFormat="1" customHeight="1" spans="1:3">
      <c r="A93" s="225">
        <v>2010905</v>
      </c>
      <c r="B93" s="225" t="s">
        <v>212</v>
      </c>
      <c r="C93" s="229"/>
    </row>
    <row r="94" s="214" customFormat="1" customHeight="1" spans="1:3">
      <c r="A94" s="225">
        <v>2010907</v>
      </c>
      <c r="B94" s="225" t="s">
        <v>213</v>
      </c>
      <c r="C94" s="229"/>
    </row>
    <row r="95" s="214" customFormat="1" customHeight="1" spans="1:3">
      <c r="A95" s="225">
        <v>2010908</v>
      </c>
      <c r="B95" s="225" t="s">
        <v>201</v>
      </c>
      <c r="C95" s="229"/>
    </row>
    <row r="96" s="214" customFormat="1" customHeight="1" spans="1:3">
      <c r="A96" s="225">
        <v>2010909</v>
      </c>
      <c r="B96" s="225" t="s">
        <v>214</v>
      </c>
      <c r="C96" s="229"/>
    </row>
    <row r="97" s="214" customFormat="1" customHeight="1" spans="1:3">
      <c r="A97" s="225">
        <v>2010910</v>
      </c>
      <c r="B97" s="225" t="s">
        <v>215</v>
      </c>
      <c r="C97" s="229"/>
    </row>
    <row r="98" s="214" customFormat="1" customHeight="1" spans="1:3">
      <c r="A98" s="225">
        <v>2010911</v>
      </c>
      <c r="B98" s="225" t="s">
        <v>216</v>
      </c>
      <c r="C98" s="229"/>
    </row>
    <row r="99" s="214" customFormat="1" customHeight="1" spans="1:3">
      <c r="A99" s="225">
        <v>2010912</v>
      </c>
      <c r="B99" s="225" t="s">
        <v>217</v>
      </c>
      <c r="C99" s="229"/>
    </row>
    <row r="100" s="214" customFormat="1" customHeight="1" spans="1:3">
      <c r="A100" s="225">
        <v>2010950</v>
      </c>
      <c r="B100" s="225" t="s">
        <v>169</v>
      </c>
      <c r="C100" s="229"/>
    </row>
    <row r="101" s="214" customFormat="1" customHeight="1" spans="1:3">
      <c r="A101" s="225">
        <v>2010999</v>
      </c>
      <c r="B101" s="225" t="s">
        <v>218</v>
      </c>
      <c r="C101" s="229"/>
    </row>
    <row r="102" s="216" customFormat="1" customHeight="1" spans="1:3">
      <c r="A102" s="225">
        <v>20111</v>
      </c>
      <c r="B102" s="227" t="s">
        <v>219</v>
      </c>
      <c r="C102" s="228">
        <f>SUM(C103:C110)</f>
        <v>1022</v>
      </c>
    </row>
    <row r="103" s="214" customFormat="1" customHeight="1" spans="1:3">
      <c r="A103" s="225">
        <v>2011101</v>
      </c>
      <c r="B103" s="225" t="s">
        <v>160</v>
      </c>
      <c r="C103" s="229">
        <v>1022</v>
      </c>
    </row>
    <row r="104" s="214" customFormat="1" customHeight="1" spans="1:3">
      <c r="A104" s="225">
        <v>2011102</v>
      </c>
      <c r="B104" s="225" t="s">
        <v>161</v>
      </c>
      <c r="C104" s="229"/>
    </row>
    <row r="105" s="214" customFormat="1" customHeight="1" spans="1:3">
      <c r="A105" s="225">
        <v>2011103</v>
      </c>
      <c r="B105" s="225" t="s">
        <v>162</v>
      </c>
      <c r="C105" s="229"/>
    </row>
    <row r="106" s="214" customFormat="1" customHeight="1" spans="1:3">
      <c r="A106" s="225">
        <v>2011104</v>
      </c>
      <c r="B106" s="225" t="s">
        <v>220</v>
      </c>
      <c r="C106" s="229"/>
    </row>
    <row r="107" s="214" customFormat="1" customHeight="1" spans="1:3">
      <c r="A107" s="225">
        <v>2011105</v>
      </c>
      <c r="B107" s="225" t="s">
        <v>221</v>
      </c>
      <c r="C107" s="229"/>
    </row>
    <row r="108" s="214" customFormat="1" customHeight="1" spans="1:3">
      <c r="A108" s="225">
        <v>2011106</v>
      </c>
      <c r="B108" s="225" t="s">
        <v>222</v>
      </c>
      <c r="C108" s="229"/>
    </row>
    <row r="109" s="214" customFormat="1" customHeight="1" spans="1:3">
      <c r="A109" s="225">
        <v>2011150</v>
      </c>
      <c r="B109" s="225" t="s">
        <v>169</v>
      </c>
      <c r="C109" s="229"/>
    </row>
    <row r="110" s="214" customFormat="1" customHeight="1" spans="1:3">
      <c r="A110" s="225">
        <v>2011199</v>
      </c>
      <c r="B110" s="225" t="s">
        <v>223</v>
      </c>
      <c r="C110" s="229"/>
    </row>
    <row r="111" s="216" customFormat="1" customHeight="1" spans="1:3">
      <c r="A111" s="225">
        <v>20113</v>
      </c>
      <c r="B111" s="227" t="s">
        <v>224</v>
      </c>
      <c r="C111" s="228">
        <f>SUM(C112:C121)</f>
        <v>549</v>
      </c>
    </row>
    <row r="112" s="214" customFormat="1" customHeight="1" spans="1:3">
      <c r="A112" s="225">
        <v>2011301</v>
      </c>
      <c r="B112" s="225" t="s">
        <v>160</v>
      </c>
      <c r="C112" s="229">
        <v>354</v>
      </c>
    </row>
    <row r="113" s="214" customFormat="1" customHeight="1" spans="1:3">
      <c r="A113" s="225">
        <v>2011302</v>
      </c>
      <c r="B113" s="225" t="s">
        <v>161</v>
      </c>
      <c r="C113" s="229"/>
    </row>
    <row r="114" s="214" customFormat="1" customHeight="1" spans="1:3">
      <c r="A114" s="225">
        <v>2011303</v>
      </c>
      <c r="B114" s="225" t="s">
        <v>162</v>
      </c>
      <c r="C114" s="229"/>
    </row>
    <row r="115" s="214" customFormat="1" customHeight="1" spans="1:3">
      <c r="A115" s="225">
        <v>2011304</v>
      </c>
      <c r="B115" s="225" t="s">
        <v>225</v>
      </c>
      <c r="C115" s="229"/>
    </row>
    <row r="116" s="214" customFormat="1" customHeight="1" spans="1:3">
      <c r="A116" s="225">
        <v>2011305</v>
      </c>
      <c r="B116" s="225" t="s">
        <v>226</v>
      </c>
      <c r="C116" s="229"/>
    </row>
    <row r="117" s="214" customFormat="1" customHeight="1" spans="1:3">
      <c r="A117" s="225">
        <v>2011306</v>
      </c>
      <c r="B117" s="225" t="s">
        <v>227</v>
      </c>
      <c r="C117" s="229"/>
    </row>
    <row r="118" s="214" customFormat="1" customHeight="1" spans="1:3">
      <c r="A118" s="225">
        <v>2011307</v>
      </c>
      <c r="B118" s="225" t="s">
        <v>228</v>
      </c>
      <c r="C118" s="229"/>
    </row>
    <row r="119" s="214" customFormat="1" customHeight="1" spans="1:3">
      <c r="A119" s="225">
        <v>2011308</v>
      </c>
      <c r="B119" s="225" t="s">
        <v>229</v>
      </c>
      <c r="C119" s="229"/>
    </row>
    <row r="120" s="214" customFormat="1" customHeight="1" spans="1:3">
      <c r="A120" s="225">
        <v>2011350</v>
      </c>
      <c r="B120" s="225" t="s">
        <v>169</v>
      </c>
      <c r="C120" s="229">
        <v>30</v>
      </c>
    </row>
    <row r="121" s="214" customFormat="1" customHeight="1" spans="1:3">
      <c r="A121" s="225">
        <v>2011399</v>
      </c>
      <c r="B121" s="225" t="s">
        <v>230</v>
      </c>
      <c r="C121" s="229">
        <v>165</v>
      </c>
    </row>
    <row r="122" s="216" customFormat="1" customHeight="1" spans="1:3">
      <c r="A122" s="225">
        <v>20114</v>
      </c>
      <c r="B122" s="227" t="s">
        <v>231</v>
      </c>
      <c r="C122" s="228">
        <f>SUM(C123:C133)</f>
        <v>0</v>
      </c>
    </row>
    <row r="123" s="214" customFormat="1" customHeight="1" spans="1:3">
      <c r="A123" s="225">
        <v>2011401</v>
      </c>
      <c r="B123" s="225" t="s">
        <v>160</v>
      </c>
      <c r="C123" s="229"/>
    </row>
    <row r="124" s="214" customFormat="1" customHeight="1" spans="1:3">
      <c r="A124" s="225">
        <v>2011402</v>
      </c>
      <c r="B124" s="225" t="s">
        <v>161</v>
      </c>
      <c r="C124" s="229"/>
    </row>
    <row r="125" s="214" customFormat="1" customHeight="1" spans="1:3">
      <c r="A125" s="225">
        <v>2011403</v>
      </c>
      <c r="B125" s="225" t="s">
        <v>162</v>
      </c>
      <c r="C125" s="229"/>
    </row>
    <row r="126" s="214" customFormat="1" customHeight="1" spans="1:3">
      <c r="A126" s="225">
        <v>2011404</v>
      </c>
      <c r="B126" s="225" t="s">
        <v>232</v>
      </c>
      <c r="C126" s="229"/>
    </row>
    <row r="127" s="214" customFormat="1" customHeight="1" spans="1:3">
      <c r="A127" s="225">
        <v>2011405</v>
      </c>
      <c r="B127" s="225" t="s">
        <v>233</v>
      </c>
      <c r="C127" s="229"/>
    </row>
    <row r="128" s="214" customFormat="1" customHeight="1" spans="1:3">
      <c r="A128" s="225">
        <v>2011408</v>
      </c>
      <c r="B128" s="225" t="s">
        <v>234</v>
      </c>
      <c r="C128" s="229"/>
    </row>
    <row r="129" s="214" customFormat="1" customHeight="1" spans="1:3">
      <c r="A129" s="225">
        <v>2011409</v>
      </c>
      <c r="B129" s="225" t="s">
        <v>235</v>
      </c>
      <c r="C129" s="229"/>
    </row>
    <row r="130" s="214" customFormat="1" customHeight="1" spans="1:3">
      <c r="A130" s="225">
        <v>2011410</v>
      </c>
      <c r="B130" s="225" t="s">
        <v>236</v>
      </c>
      <c r="C130" s="229"/>
    </row>
    <row r="131" s="214" customFormat="1" customHeight="1" spans="1:3">
      <c r="A131" s="225">
        <v>2011411</v>
      </c>
      <c r="B131" s="225" t="s">
        <v>237</v>
      </c>
      <c r="C131" s="229"/>
    </row>
    <row r="132" s="214" customFormat="1" customHeight="1" spans="1:3">
      <c r="A132" s="225">
        <v>2011450</v>
      </c>
      <c r="B132" s="225" t="s">
        <v>169</v>
      </c>
      <c r="C132" s="229"/>
    </row>
    <row r="133" s="214" customFormat="1" customHeight="1" spans="1:3">
      <c r="A133" s="225">
        <v>2011499</v>
      </c>
      <c r="B133" s="225" t="s">
        <v>238</v>
      </c>
      <c r="C133" s="229"/>
    </row>
    <row r="134" s="216" customFormat="1" customHeight="1" spans="1:3">
      <c r="A134" s="225">
        <v>20123</v>
      </c>
      <c r="B134" s="227" t="s">
        <v>239</v>
      </c>
      <c r="C134" s="228">
        <f>SUM(C135:C140)</f>
        <v>0</v>
      </c>
    </row>
    <row r="135" s="214" customFormat="1" customHeight="1" spans="1:3">
      <c r="A135" s="225">
        <v>2012301</v>
      </c>
      <c r="B135" s="225" t="s">
        <v>160</v>
      </c>
      <c r="C135" s="229"/>
    </row>
    <row r="136" s="214" customFormat="1" customHeight="1" spans="1:3">
      <c r="A136" s="225">
        <v>2012302</v>
      </c>
      <c r="B136" s="225" t="s">
        <v>161</v>
      </c>
      <c r="C136" s="229"/>
    </row>
    <row r="137" s="214" customFormat="1" customHeight="1" spans="1:3">
      <c r="A137" s="225">
        <v>2012303</v>
      </c>
      <c r="B137" s="225" t="s">
        <v>162</v>
      </c>
      <c r="C137" s="229"/>
    </row>
    <row r="138" s="214" customFormat="1" customHeight="1" spans="1:3">
      <c r="A138" s="225">
        <v>2012304</v>
      </c>
      <c r="B138" s="225" t="s">
        <v>240</v>
      </c>
      <c r="C138" s="229"/>
    </row>
    <row r="139" s="214" customFormat="1" customHeight="1" spans="1:3">
      <c r="A139" s="225">
        <v>2012350</v>
      </c>
      <c r="B139" s="225" t="s">
        <v>169</v>
      </c>
      <c r="C139" s="229"/>
    </row>
    <row r="140" s="214" customFormat="1" customHeight="1" spans="1:3">
      <c r="A140" s="225">
        <v>2012399</v>
      </c>
      <c r="B140" s="225" t="s">
        <v>241</v>
      </c>
      <c r="C140" s="229"/>
    </row>
    <row r="141" s="216" customFormat="1" customHeight="1" spans="1:3">
      <c r="A141" s="225">
        <v>20125</v>
      </c>
      <c r="B141" s="227" t="s">
        <v>242</v>
      </c>
      <c r="C141" s="228">
        <f>SUM(C142:C148)</f>
        <v>0</v>
      </c>
    </row>
    <row r="142" s="214" customFormat="1" customHeight="1" spans="1:3">
      <c r="A142" s="225">
        <v>2012501</v>
      </c>
      <c r="B142" s="225" t="s">
        <v>160</v>
      </c>
      <c r="C142" s="229"/>
    </row>
    <row r="143" s="214" customFormat="1" customHeight="1" spans="1:3">
      <c r="A143" s="225">
        <v>2012502</v>
      </c>
      <c r="B143" s="225" t="s">
        <v>161</v>
      </c>
      <c r="C143" s="229"/>
    </row>
    <row r="144" s="214" customFormat="1" customHeight="1" spans="1:3">
      <c r="A144" s="225">
        <v>2012503</v>
      </c>
      <c r="B144" s="225" t="s">
        <v>162</v>
      </c>
      <c r="C144" s="229"/>
    </row>
    <row r="145" s="214" customFormat="1" customHeight="1" spans="1:3">
      <c r="A145" s="225">
        <v>2012504</v>
      </c>
      <c r="B145" s="225" t="s">
        <v>243</v>
      </c>
      <c r="C145" s="229"/>
    </row>
    <row r="146" s="214" customFormat="1" customHeight="1" spans="1:3">
      <c r="A146" s="225">
        <v>2012505</v>
      </c>
      <c r="B146" s="225" t="s">
        <v>244</v>
      </c>
      <c r="C146" s="229"/>
    </row>
    <row r="147" s="214" customFormat="1" customHeight="1" spans="1:3">
      <c r="A147" s="225">
        <v>2012550</v>
      </c>
      <c r="B147" s="225" t="s">
        <v>169</v>
      </c>
      <c r="C147" s="229"/>
    </row>
    <row r="148" s="214" customFormat="1" customHeight="1" spans="1:3">
      <c r="A148" s="225">
        <v>2012599</v>
      </c>
      <c r="B148" s="225" t="s">
        <v>245</v>
      </c>
      <c r="C148" s="229"/>
    </row>
    <row r="149" s="216" customFormat="1" customHeight="1" spans="1:3">
      <c r="A149" s="225">
        <v>20126</v>
      </c>
      <c r="B149" s="227" t="s">
        <v>246</v>
      </c>
      <c r="C149" s="228">
        <f>SUM(C150:C154)</f>
        <v>176</v>
      </c>
    </row>
    <row r="150" s="214" customFormat="1" customHeight="1" spans="1:3">
      <c r="A150" s="225">
        <v>2012601</v>
      </c>
      <c r="B150" s="225" t="s">
        <v>160</v>
      </c>
      <c r="C150" s="229">
        <v>176</v>
      </c>
    </row>
    <row r="151" s="214" customFormat="1" customHeight="1" spans="1:3">
      <c r="A151" s="225">
        <v>2012602</v>
      </c>
      <c r="B151" s="225" t="s">
        <v>161</v>
      </c>
      <c r="C151" s="229"/>
    </row>
    <row r="152" s="214" customFormat="1" customHeight="1" spans="1:3">
      <c r="A152" s="225">
        <v>2012603</v>
      </c>
      <c r="B152" s="225" t="s">
        <v>162</v>
      </c>
      <c r="C152" s="229"/>
    </row>
    <row r="153" s="214" customFormat="1" customHeight="1" spans="1:3">
      <c r="A153" s="225">
        <v>2012604</v>
      </c>
      <c r="B153" s="225" t="s">
        <v>247</v>
      </c>
      <c r="C153" s="229"/>
    </row>
    <row r="154" s="214" customFormat="1" customHeight="1" spans="1:3">
      <c r="A154" s="225">
        <v>2012699</v>
      </c>
      <c r="B154" s="225" t="s">
        <v>248</v>
      </c>
      <c r="C154" s="229"/>
    </row>
    <row r="155" s="216" customFormat="1" customHeight="1" spans="1:3">
      <c r="A155" s="225">
        <v>20128</v>
      </c>
      <c r="B155" s="227" t="s">
        <v>249</v>
      </c>
      <c r="C155" s="228">
        <f>SUM(C156:C161)</f>
        <v>37</v>
      </c>
    </row>
    <row r="156" s="214" customFormat="1" customHeight="1" spans="1:3">
      <c r="A156" s="225">
        <v>2012801</v>
      </c>
      <c r="B156" s="225" t="s">
        <v>160</v>
      </c>
      <c r="C156" s="229"/>
    </row>
    <row r="157" s="214" customFormat="1" customHeight="1" spans="1:3">
      <c r="A157" s="225">
        <v>2012802</v>
      </c>
      <c r="B157" s="225" t="s">
        <v>161</v>
      </c>
      <c r="C157" s="229"/>
    </row>
    <row r="158" s="214" customFormat="1" customHeight="1" spans="1:3">
      <c r="A158" s="225">
        <v>2012803</v>
      </c>
      <c r="B158" s="225" t="s">
        <v>162</v>
      </c>
      <c r="C158" s="229"/>
    </row>
    <row r="159" s="214" customFormat="1" customHeight="1" spans="1:3">
      <c r="A159" s="225">
        <v>2012804</v>
      </c>
      <c r="B159" s="225" t="s">
        <v>174</v>
      </c>
      <c r="C159" s="229"/>
    </row>
    <row r="160" s="214" customFormat="1" customHeight="1" spans="1:3">
      <c r="A160" s="225">
        <v>2012850</v>
      </c>
      <c r="B160" s="225" t="s">
        <v>169</v>
      </c>
      <c r="C160" s="229"/>
    </row>
    <row r="161" s="214" customFormat="1" customHeight="1" spans="1:3">
      <c r="A161" s="225">
        <v>2012899</v>
      </c>
      <c r="B161" s="225" t="s">
        <v>250</v>
      </c>
      <c r="C161" s="229">
        <v>37</v>
      </c>
    </row>
    <row r="162" s="216" customFormat="1" customHeight="1" spans="1:3">
      <c r="A162" s="225">
        <v>20129</v>
      </c>
      <c r="B162" s="227" t="s">
        <v>251</v>
      </c>
      <c r="C162" s="228">
        <f>SUM(C163:C168)</f>
        <v>320</v>
      </c>
    </row>
    <row r="163" s="214" customFormat="1" customHeight="1" spans="1:3">
      <c r="A163" s="225">
        <v>2012901</v>
      </c>
      <c r="B163" s="225" t="s">
        <v>160</v>
      </c>
      <c r="C163" s="229">
        <v>286</v>
      </c>
    </row>
    <row r="164" s="214" customFormat="1" customHeight="1" spans="1:3">
      <c r="A164" s="225">
        <v>2012902</v>
      </c>
      <c r="B164" s="225" t="s">
        <v>161</v>
      </c>
      <c r="C164" s="229"/>
    </row>
    <row r="165" s="214" customFormat="1" customHeight="1" spans="1:3">
      <c r="A165" s="225">
        <v>2012903</v>
      </c>
      <c r="B165" s="225" t="s">
        <v>162</v>
      </c>
      <c r="C165" s="229"/>
    </row>
    <row r="166" s="214" customFormat="1" customHeight="1" spans="1:3">
      <c r="A166" s="225">
        <v>2012906</v>
      </c>
      <c r="B166" s="225" t="s">
        <v>252</v>
      </c>
      <c r="C166" s="229">
        <v>34</v>
      </c>
    </row>
    <row r="167" s="214" customFormat="1" customHeight="1" spans="1:3">
      <c r="A167" s="225">
        <v>2012950</v>
      </c>
      <c r="B167" s="225" t="s">
        <v>169</v>
      </c>
      <c r="C167" s="229"/>
    </row>
    <row r="168" s="214" customFormat="1" customHeight="1" spans="1:3">
      <c r="A168" s="225">
        <v>2012999</v>
      </c>
      <c r="B168" s="225" t="s">
        <v>253</v>
      </c>
      <c r="C168" s="229"/>
    </row>
    <row r="169" s="216" customFormat="1" customHeight="1" spans="1:3">
      <c r="A169" s="225">
        <v>20131</v>
      </c>
      <c r="B169" s="227" t="s">
        <v>254</v>
      </c>
      <c r="C169" s="228">
        <f>SUM(C170:C175)</f>
        <v>913</v>
      </c>
    </row>
    <row r="170" s="214" customFormat="1" customHeight="1" spans="1:3">
      <c r="A170" s="225">
        <v>2013101</v>
      </c>
      <c r="B170" s="225" t="s">
        <v>160</v>
      </c>
      <c r="C170" s="229">
        <v>904</v>
      </c>
    </row>
    <row r="171" s="214" customFormat="1" customHeight="1" spans="1:3">
      <c r="A171" s="225">
        <v>2013102</v>
      </c>
      <c r="B171" s="225" t="s">
        <v>161</v>
      </c>
      <c r="C171" s="229"/>
    </row>
    <row r="172" s="214" customFormat="1" customHeight="1" spans="1:3">
      <c r="A172" s="225">
        <v>2013103</v>
      </c>
      <c r="B172" s="225" t="s">
        <v>162</v>
      </c>
      <c r="C172" s="229"/>
    </row>
    <row r="173" s="214" customFormat="1" customHeight="1" spans="1:3">
      <c r="A173" s="225">
        <v>2013105</v>
      </c>
      <c r="B173" s="225" t="s">
        <v>255</v>
      </c>
      <c r="C173" s="229"/>
    </row>
    <row r="174" s="214" customFormat="1" customHeight="1" spans="1:3">
      <c r="A174" s="225">
        <v>2013150</v>
      </c>
      <c r="B174" s="225" t="s">
        <v>169</v>
      </c>
      <c r="C174" s="229"/>
    </row>
    <row r="175" s="214" customFormat="1" customHeight="1" spans="1:3">
      <c r="A175" s="225">
        <v>2013199</v>
      </c>
      <c r="B175" s="225" t="s">
        <v>256</v>
      </c>
      <c r="C175" s="229">
        <v>9</v>
      </c>
    </row>
    <row r="176" s="216" customFormat="1" customHeight="1" spans="1:3">
      <c r="A176" s="225">
        <v>20132</v>
      </c>
      <c r="B176" s="227" t="s">
        <v>257</v>
      </c>
      <c r="C176" s="228">
        <f>SUM(C177:C182)</f>
        <v>791</v>
      </c>
    </row>
    <row r="177" s="214" customFormat="1" customHeight="1" spans="1:3">
      <c r="A177" s="225">
        <v>2013201</v>
      </c>
      <c r="B177" s="225" t="s">
        <v>160</v>
      </c>
      <c r="C177" s="229">
        <v>791</v>
      </c>
    </row>
    <row r="178" s="214" customFormat="1" customHeight="1" spans="1:3">
      <c r="A178" s="225">
        <v>2013202</v>
      </c>
      <c r="B178" s="225" t="s">
        <v>161</v>
      </c>
      <c r="C178" s="229"/>
    </row>
    <row r="179" s="214" customFormat="1" customHeight="1" spans="1:3">
      <c r="A179" s="225">
        <v>2013203</v>
      </c>
      <c r="B179" s="225" t="s">
        <v>162</v>
      </c>
      <c r="C179" s="229"/>
    </row>
    <row r="180" s="214" customFormat="1" customHeight="1" spans="1:3">
      <c r="A180" s="225">
        <v>2013204</v>
      </c>
      <c r="B180" s="225" t="s">
        <v>258</v>
      </c>
      <c r="C180" s="229"/>
    </row>
    <row r="181" s="214" customFormat="1" customHeight="1" spans="1:3">
      <c r="A181" s="225">
        <v>2013250</v>
      </c>
      <c r="B181" s="225" t="s">
        <v>169</v>
      </c>
      <c r="C181" s="229"/>
    </row>
    <row r="182" s="214" customFormat="1" customHeight="1" spans="1:3">
      <c r="A182" s="225">
        <v>2013299</v>
      </c>
      <c r="B182" s="225" t="s">
        <v>259</v>
      </c>
      <c r="C182" s="229"/>
    </row>
    <row r="183" s="216" customFormat="1" customHeight="1" spans="1:3">
      <c r="A183" s="225">
        <v>20133</v>
      </c>
      <c r="B183" s="227" t="s">
        <v>260</v>
      </c>
      <c r="C183" s="228">
        <f>SUM(C184:C189)</f>
        <v>301</v>
      </c>
    </row>
    <row r="184" s="214" customFormat="1" customHeight="1" spans="1:3">
      <c r="A184" s="225">
        <v>2013301</v>
      </c>
      <c r="B184" s="225" t="s">
        <v>160</v>
      </c>
      <c r="C184" s="229">
        <v>301</v>
      </c>
    </row>
    <row r="185" s="214" customFormat="1" customHeight="1" spans="1:3">
      <c r="A185" s="225">
        <v>2013302</v>
      </c>
      <c r="B185" s="225" t="s">
        <v>161</v>
      </c>
      <c r="C185" s="229"/>
    </row>
    <row r="186" s="214" customFormat="1" customHeight="1" spans="1:3">
      <c r="A186" s="225">
        <v>2013303</v>
      </c>
      <c r="B186" s="225" t="s">
        <v>162</v>
      </c>
      <c r="C186" s="229"/>
    </row>
    <row r="187" s="214" customFormat="1" customHeight="1" spans="1:3">
      <c r="A187" s="225">
        <v>2013304</v>
      </c>
      <c r="B187" s="225" t="s">
        <v>261</v>
      </c>
      <c r="C187" s="229"/>
    </row>
    <row r="188" s="214" customFormat="1" customHeight="1" spans="1:3">
      <c r="A188" s="225">
        <v>2013350</v>
      </c>
      <c r="B188" s="225" t="s">
        <v>169</v>
      </c>
      <c r="C188" s="229"/>
    </row>
    <row r="189" s="214" customFormat="1" customHeight="1" spans="1:3">
      <c r="A189" s="225">
        <v>2013399</v>
      </c>
      <c r="B189" s="225" t="s">
        <v>262</v>
      </c>
      <c r="C189" s="229"/>
    </row>
    <row r="190" s="216" customFormat="1" customHeight="1" spans="1:3">
      <c r="A190" s="225">
        <v>20134</v>
      </c>
      <c r="B190" s="227" t="s">
        <v>263</v>
      </c>
      <c r="C190" s="228">
        <f>SUM(C191:C197)</f>
        <v>296</v>
      </c>
    </row>
    <row r="191" s="214" customFormat="1" customHeight="1" spans="1:3">
      <c r="A191" s="225">
        <v>2013401</v>
      </c>
      <c r="B191" s="225" t="s">
        <v>160</v>
      </c>
      <c r="C191" s="229">
        <v>296</v>
      </c>
    </row>
    <row r="192" s="214" customFormat="1" customHeight="1" spans="1:3">
      <c r="A192" s="225">
        <v>2013402</v>
      </c>
      <c r="B192" s="225" t="s">
        <v>161</v>
      </c>
      <c r="C192" s="229"/>
    </row>
    <row r="193" s="214" customFormat="1" customHeight="1" spans="1:3">
      <c r="A193" s="225">
        <v>2013403</v>
      </c>
      <c r="B193" s="225" t="s">
        <v>162</v>
      </c>
      <c r="C193" s="229"/>
    </row>
    <row r="194" s="214" customFormat="1" customHeight="1" spans="1:3">
      <c r="A194" s="225">
        <v>2013404</v>
      </c>
      <c r="B194" s="225" t="s">
        <v>264</v>
      </c>
      <c r="C194" s="229"/>
    </row>
    <row r="195" s="214" customFormat="1" customHeight="1" spans="1:3">
      <c r="A195" s="225">
        <v>2013405</v>
      </c>
      <c r="B195" s="225" t="s">
        <v>265</v>
      </c>
      <c r="C195" s="229"/>
    </row>
    <row r="196" s="214" customFormat="1" customHeight="1" spans="1:3">
      <c r="A196" s="225">
        <v>2013450</v>
      </c>
      <c r="B196" s="225" t="s">
        <v>169</v>
      </c>
      <c r="C196" s="229"/>
    </row>
    <row r="197" s="214" customFormat="1" customHeight="1" spans="1:3">
      <c r="A197" s="225">
        <v>2013499</v>
      </c>
      <c r="B197" s="225" t="s">
        <v>266</v>
      </c>
      <c r="C197" s="229"/>
    </row>
    <row r="198" s="216" customFormat="1" customHeight="1" spans="1:3">
      <c r="A198" s="225">
        <v>20135</v>
      </c>
      <c r="B198" s="227" t="s">
        <v>267</v>
      </c>
      <c r="C198" s="228">
        <f>SUM(C199:C203)</f>
        <v>0</v>
      </c>
    </row>
    <row r="199" s="214" customFormat="1" customHeight="1" spans="1:3">
      <c r="A199" s="225">
        <v>2013501</v>
      </c>
      <c r="B199" s="225" t="s">
        <v>160</v>
      </c>
      <c r="C199" s="229"/>
    </row>
    <row r="200" s="214" customFormat="1" customHeight="1" spans="1:3">
      <c r="A200" s="225">
        <v>2013502</v>
      </c>
      <c r="B200" s="225" t="s">
        <v>161</v>
      </c>
      <c r="C200" s="229"/>
    </row>
    <row r="201" s="214" customFormat="1" customHeight="1" spans="1:3">
      <c r="A201" s="225">
        <v>2013503</v>
      </c>
      <c r="B201" s="225" t="s">
        <v>162</v>
      </c>
      <c r="C201" s="229"/>
    </row>
    <row r="202" s="214" customFormat="1" customHeight="1" spans="1:3">
      <c r="A202" s="225">
        <v>2013550</v>
      </c>
      <c r="B202" s="225" t="s">
        <v>169</v>
      </c>
      <c r="C202" s="229"/>
    </row>
    <row r="203" s="214" customFormat="1" customHeight="1" spans="1:3">
      <c r="A203" s="225">
        <v>2013599</v>
      </c>
      <c r="B203" s="225" t="s">
        <v>268</v>
      </c>
      <c r="C203" s="229"/>
    </row>
    <row r="204" s="216" customFormat="1" customHeight="1" spans="1:3">
      <c r="A204" s="225">
        <v>20136</v>
      </c>
      <c r="B204" s="227" t="s">
        <v>269</v>
      </c>
      <c r="C204" s="228">
        <f>SUM(C205:C209)</f>
        <v>404</v>
      </c>
    </row>
    <row r="205" s="214" customFormat="1" customHeight="1" spans="1:3">
      <c r="A205" s="225">
        <v>2013601</v>
      </c>
      <c r="B205" s="225" t="s">
        <v>160</v>
      </c>
      <c r="C205" s="229">
        <v>404</v>
      </c>
    </row>
    <row r="206" s="214" customFormat="1" customHeight="1" spans="1:3">
      <c r="A206" s="225">
        <v>2013602</v>
      </c>
      <c r="B206" s="225" t="s">
        <v>161</v>
      </c>
      <c r="C206" s="229"/>
    </row>
    <row r="207" s="214" customFormat="1" customHeight="1" spans="1:3">
      <c r="A207" s="225">
        <v>2013603</v>
      </c>
      <c r="B207" s="225" t="s">
        <v>162</v>
      </c>
      <c r="C207" s="229"/>
    </row>
    <row r="208" s="214" customFormat="1" customHeight="1" spans="1:3">
      <c r="A208" s="225">
        <v>2013650</v>
      </c>
      <c r="B208" s="225" t="s">
        <v>169</v>
      </c>
      <c r="C208" s="229"/>
    </row>
    <row r="209" s="214" customFormat="1" customHeight="1" spans="1:3">
      <c r="A209" s="225">
        <v>2013699</v>
      </c>
      <c r="B209" s="225" t="s">
        <v>270</v>
      </c>
      <c r="C209" s="229"/>
    </row>
    <row r="210" s="216" customFormat="1" customHeight="1" spans="1:3">
      <c r="A210" s="225">
        <v>20137</v>
      </c>
      <c r="B210" s="227" t="s">
        <v>271</v>
      </c>
      <c r="C210" s="228">
        <f>SUM(C211:C216)</f>
        <v>0</v>
      </c>
    </row>
    <row r="211" s="214" customFormat="1" customHeight="1" spans="1:3">
      <c r="A211" s="225">
        <v>2013701</v>
      </c>
      <c r="B211" s="225" t="s">
        <v>160</v>
      </c>
      <c r="C211" s="229"/>
    </row>
    <row r="212" s="214" customFormat="1" customHeight="1" spans="1:3">
      <c r="A212" s="225">
        <v>2013702</v>
      </c>
      <c r="B212" s="225" t="s">
        <v>161</v>
      </c>
      <c r="C212" s="229"/>
    </row>
    <row r="213" s="214" customFormat="1" customHeight="1" spans="1:3">
      <c r="A213" s="225">
        <v>2013703</v>
      </c>
      <c r="B213" s="225" t="s">
        <v>162</v>
      </c>
      <c r="C213" s="229"/>
    </row>
    <row r="214" s="214" customFormat="1" customHeight="1" spans="1:3">
      <c r="A214" s="225">
        <v>2013704</v>
      </c>
      <c r="B214" s="225" t="s">
        <v>272</v>
      </c>
      <c r="C214" s="229"/>
    </row>
    <row r="215" s="214" customFormat="1" customHeight="1" spans="1:3">
      <c r="A215" s="225">
        <v>2013750</v>
      </c>
      <c r="B215" s="225" t="s">
        <v>169</v>
      </c>
      <c r="C215" s="229"/>
    </row>
    <row r="216" s="214" customFormat="1" customHeight="1" spans="1:3">
      <c r="A216" s="225">
        <v>2013799</v>
      </c>
      <c r="B216" s="225" t="s">
        <v>273</v>
      </c>
      <c r="C216" s="229"/>
    </row>
    <row r="217" s="216" customFormat="1" customHeight="1" spans="1:3">
      <c r="A217" s="225">
        <v>20138</v>
      </c>
      <c r="B217" s="227" t="s">
        <v>274</v>
      </c>
      <c r="C217" s="228">
        <f>SUM(C218:C231)</f>
        <v>843</v>
      </c>
    </row>
    <row r="218" s="214" customFormat="1" customHeight="1" spans="1:3">
      <c r="A218" s="225">
        <v>2013801</v>
      </c>
      <c r="B218" s="225" t="s">
        <v>160</v>
      </c>
      <c r="C218" s="229">
        <v>558</v>
      </c>
    </row>
    <row r="219" s="214" customFormat="1" customHeight="1" spans="1:3">
      <c r="A219" s="225">
        <v>2013802</v>
      </c>
      <c r="B219" s="225" t="s">
        <v>161</v>
      </c>
      <c r="C219" s="229"/>
    </row>
    <row r="220" s="214" customFormat="1" customHeight="1" spans="1:3">
      <c r="A220" s="225">
        <v>2013803</v>
      </c>
      <c r="B220" s="225" t="s">
        <v>162</v>
      </c>
      <c r="C220" s="229"/>
    </row>
    <row r="221" s="214" customFormat="1" customHeight="1" spans="1:3">
      <c r="A221" s="225">
        <v>2013804</v>
      </c>
      <c r="B221" s="225" t="s">
        <v>275</v>
      </c>
      <c r="C221" s="229"/>
    </row>
    <row r="222" s="214" customFormat="1" customHeight="1" spans="1:3">
      <c r="A222" s="225">
        <v>2013805</v>
      </c>
      <c r="B222" s="225" t="s">
        <v>276</v>
      </c>
      <c r="C222" s="229"/>
    </row>
    <row r="223" s="214" customFormat="1" customHeight="1" spans="1:3">
      <c r="A223" s="225">
        <v>2013808</v>
      </c>
      <c r="B223" s="225" t="s">
        <v>201</v>
      </c>
      <c r="C223" s="229"/>
    </row>
    <row r="224" s="214" customFormat="1" customHeight="1" spans="1:3">
      <c r="A224" s="225">
        <v>2013810</v>
      </c>
      <c r="B224" s="225" t="s">
        <v>277</v>
      </c>
      <c r="C224" s="229"/>
    </row>
    <row r="225" s="214" customFormat="1" customHeight="1" spans="1:3">
      <c r="A225" s="225">
        <v>2013812</v>
      </c>
      <c r="B225" s="225" t="s">
        <v>278</v>
      </c>
      <c r="C225" s="229"/>
    </row>
    <row r="226" s="214" customFormat="1" customHeight="1" spans="1:3">
      <c r="A226" s="225">
        <v>2013813</v>
      </c>
      <c r="B226" s="225" t="s">
        <v>279</v>
      </c>
      <c r="C226" s="229"/>
    </row>
    <row r="227" s="214" customFormat="1" customHeight="1" spans="1:3">
      <c r="A227" s="225">
        <v>2013814</v>
      </c>
      <c r="B227" s="225" t="s">
        <v>280</v>
      </c>
      <c r="C227" s="229"/>
    </row>
    <row r="228" s="214" customFormat="1" customHeight="1" spans="1:3">
      <c r="A228" s="225">
        <v>2013815</v>
      </c>
      <c r="B228" s="225" t="s">
        <v>281</v>
      </c>
      <c r="C228" s="229"/>
    </row>
    <row r="229" s="214" customFormat="1" customHeight="1" spans="1:3">
      <c r="A229" s="225">
        <v>2013816</v>
      </c>
      <c r="B229" s="225" t="s">
        <v>282</v>
      </c>
      <c r="C229" s="229">
        <v>260</v>
      </c>
    </row>
    <row r="230" s="214" customFormat="1" customHeight="1" spans="1:3">
      <c r="A230" s="225">
        <v>2013850</v>
      </c>
      <c r="B230" s="225" t="s">
        <v>169</v>
      </c>
      <c r="C230" s="229"/>
    </row>
    <row r="231" s="214" customFormat="1" customHeight="1" spans="1:3">
      <c r="A231" s="225">
        <v>2013899</v>
      </c>
      <c r="B231" s="225" t="s">
        <v>283</v>
      </c>
      <c r="C231" s="229">
        <v>25</v>
      </c>
    </row>
    <row r="232" s="214" customFormat="1" customHeight="1" spans="1:3">
      <c r="A232" s="225">
        <v>20139</v>
      </c>
      <c r="B232" s="227" t="s">
        <v>284</v>
      </c>
      <c r="C232" s="228">
        <f>SUM(C233:C235)</f>
        <v>143</v>
      </c>
    </row>
    <row r="233" s="214" customFormat="1" customHeight="1" spans="1:3">
      <c r="A233" s="225">
        <v>2013901</v>
      </c>
      <c r="B233" s="225" t="s">
        <v>160</v>
      </c>
      <c r="C233" s="229">
        <v>88</v>
      </c>
    </row>
    <row r="234" s="214" customFormat="1" customHeight="1" spans="1:3">
      <c r="A234" s="225">
        <v>2013902</v>
      </c>
      <c r="B234" s="225" t="s">
        <v>161</v>
      </c>
      <c r="C234" s="229">
        <v>35</v>
      </c>
    </row>
    <row r="235" s="214" customFormat="1" customHeight="1" spans="1:3">
      <c r="A235" s="225">
        <v>2013904</v>
      </c>
      <c r="B235" s="225" t="s">
        <v>255</v>
      </c>
      <c r="C235" s="229">
        <v>20</v>
      </c>
    </row>
    <row r="236" s="214" customFormat="1" customHeight="1" spans="1:3">
      <c r="A236" s="225">
        <v>20140</v>
      </c>
      <c r="B236" s="227" t="s">
        <v>285</v>
      </c>
      <c r="C236" s="228">
        <f>SUM(C237:C238)</f>
        <v>276</v>
      </c>
    </row>
    <row r="237" s="214" customFormat="1" customHeight="1" spans="1:3">
      <c r="A237" s="225">
        <v>2014001</v>
      </c>
      <c r="B237" s="225" t="s">
        <v>160</v>
      </c>
      <c r="C237" s="229">
        <v>21</v>
      </c>
    </row>
    <row r="238" s="214" customFormat="1" customHeight="1" spans="1:3">
      <c r="A238" s="225">
        <v>2014004</v>
      </c>
      <c r="B238" s="225" t="s">
        <v>180</v>
      </c>
      <c r="C238" s="229">
        <v>255</v>
      </c>
    </row>
    <row r="239" s="216" customFormat="1" customHeight="1" spans="1:3">
      <c r="A239" s="225">
        <v>20199</v>
      </c>
      <c r="B239" s="227" t="s">
        <v>286</v>
      </c>
      <c r="C239" s="228">
        <f>SUM(C240:C241)</f>
        <v>21041</v>
      </c>
    </row>
    <row r="240" s="214" customFormat="1" customHeight="1" spans="1:3">
      <c r="A240" s="225">
        <v>2019901</v>
      </c>
      <c r="B240" s="225" t="s">
        <v>287</v>
      </c>
      <c r="C240" s="229"/>
    </row>
    <row r="241" s="214" customFormat="1" customHeight="1" spans="1:3">
      <c r="A241" s="225">
        <v>2019999</v>
      </c>
      <c r="B241" s="225" t="s">
        <v>288</v>
      </c>
      <c r="C241" s="229">
        <v>21041</v>
      </c>
    </row>
    <row r="242" s="216" customFormat="1" customHeight="1" spans="1:3">
      <c r="A242" s="225">
        <v>202</v>
      </c>
      <c r="B242" s="227" t="s">
        <v>74</v>
      </c>
      <c r="C242" s="228">
        <f>SUM(C243,C250,C253,C256,C262,C267,C269,C274,C280)</f>
        <v>0</v>
      </c>
    </row>
    <row r="243" s="214" customFormat="1" customHeight="1" spans="1:3">
      <c r="A243" s="225">
        <v>20201</v>
      </c>
      <c r="B243" s="227" t="s">
        <v>289</v>
      </c>
      <c r="C243" s="228">
        <f>SUM(C244:C249)</f>
        <v>0</v>
      </c>
    </row>
    <row r="244" s="214" customFormat="1" customHeight="1" spans="1:3">
      <c r="A244" s="225">
        <v>2020101</v>
      </c>
      <c r="B244" s="225" t="s">
        <v>160</v>
      </c>
      <c r="C244" s="229"/>
    </row>
    <row r="245" s="214" customFormat="1" customHeight="1" spans="1:3">
      <c r="A245" s="225">
        <v>2020102</v>
      </c>
      <c r="B245" s="225" t="s">
        <v>161</v>
      </c>
      <c r="C245" s="229"/>
    </row>
    <row r="246" s="214" customFormat="1" customHeight="1" spans="1:3">
      <c r="A246" s="225">
        <v>2020103</v>
      </c>
      <c r="B246" s="225" t="s">
        <v>162</v>
      </c>
      <c r="C246" s="229"/>
    </row>
    <row r="247" s="214" customFormat="1" customHeight="1" spans="1:3">
      <c r="A247" s="225">
        <v>2020104</v>
      </c>
      <c r="B247" s="225" t="s">
        <v>255</v>
      </c>
      <c r="C247" s="229"/>
    </row>
    <row r="248" s="214" customFormat="1" customHeight="1" spans="1:3">
      <c r="A248" s="225">
        <v>2020150</v>
      </c>
      <c r="B248" s="225" t="s">
        <v>169</v>
      </c>
      <c r="C248" s="229"/>
    </row>
    <row r="249" s="214" customFormat="1" customHeight="1" spans="1:3">
      <c r="A249" s="225">
        <v>2020199</v>
      </c>
      <c r="B249" s="225" t="s">
        <v>290</v>
      </c>
      <c r="C249" s="229"/>
    </row>
    <row r="250" s="216" customFormat="1" customHeight="1" spans="1:3">
      <c r="A250" s="225">
        <v>20202</v>
      </c>
      <c r="B250" s="227" t="s">
        <v>291</v>
      </c>
      <c r="C250" s="228">
        <f>SUM(C251:C252)</f>
        <v>0</v>
      </c>
    </row>
    <row r="251" s="214" customFormat="1" customHeight="1" spans="1:3">
      <c r="A251" s="225">
        <v>2020201</v>
      </c>
      <c r="B251" s="225" t="s">
        <v>292</v>
      </c>
      <c r="C251" s="229"/>
    </row>
    <row r="252" s="214" customFormat="1" customHeight="1" spans="1:3">
      <c r="A252" s="225">
        <v>2020202</v>
      </c>
      <c r="B252" s="225" t="s">
        <v>293</v>
      </c>
      <c r="C252" s="229"/>
    </row>
    <row r="253" s="216" customFormat="1" customHeight="1" spans="1:3">
      <c r="A253" s="225">
        <v>20203</v>
      </c>
      <c r="B253" s="227" t="s">
        <v>294</v>
      </c>
      <c r="C253" s="228">
        <f>SUM(C254:C255)</f>
        <v>0</v>
      </c>
    </row>
    <row r="254" s="214" customFormat="1" customHeight="1" spans="1:3">
      <c r="A254" s="225">
        <v>2020304</v>
      </c>
      <c r="B254" s="225" t="s">
        <v>295</v>
      </c>
      <c r="C254" s="229"/>
    </row>
    <row r="255" s="214" customFormat="1" customHeight="1" spans="1:3">
      <c r="A255" s="225">
        <v>2020306</v>
      </c>
      <c r="B255" s="225" t="s">
        <v>296</v>
      </c>
      <c r="C255" s="229"/>
    </row>
    <row r="256" s="216" customFormat="1" customHeight="1" spans="1:3">
      <c r="A256" s="225">
        <v>20204</v>
      </c>
      <c r="B256" s="227" t="s">
        <v>297</v>
      </c>
      <c r="C256" s="228">
        <f>SUM(C257:C261)</f>
        <v>0</v>
      </c>
    </row>
    <row r="257" s="214" customFormat="1" customHeight="1" spans="1:3">
      <c r="A257" s="225">
        <v>2020401</v>
      </c>
      <c r="B257" s="225" t="s">
        <v>298</v>
      </c>
      <c r="C257" s="229"/>
    </row>
    <row r="258" s="214" customFormat="1" customHeight="1" spans="1:3">
      <c r="A258" s="225">
        <v>2020402</v>
      </c>
      <c r="B258" s="225" t="s">
        <v>299</v>
      </c>
      <c r="C258" s="229"/>
    </row>
    <row r="259" s="214" customFormat="1" customHeight="1" spans="1:3">
      <c r="A259" s="225">
        <v>2020403</v>
      </c>
      <c r="B259" s="225" t="s">
        <v>300</v>
      </c>
      <c r="C259" s="229"/>
    </row>
    <row r="260" s="214" customFormat="1" customHeight="1" spans="1:3">
      <c r="A260" s="225">
        <v>2020404</v>
      </c>
      <c r="B260" s="225" t="s">
        <v>301</v>
      </c>
      <c r="C260" s="229"/>
    </row>
    <row r="261" s="214" customFormat="1" customHeight="1" spans="1:3">
      <c r="A261" s="225">
        <v>2020499</v>
      </c>
      <c r="B261" s="225" t="s">
        <v>302</v>
      </c>
      <c r="C261" s="229"/>
    </row>
    <row r="262" s="214" customFormat="1" customHeight="1" spans="1:3">
      <c r="A262" s="225">
        <v>20205</v>
      </c>
      <c r="B262" s="227" t="s">
        <v>303</v>
      </c>
      <c r="C262" s="228">
        <f>SUM(C263:C266)</f>
        <v>0</v>
      </c>
    </row>
    <row r="263" s="214" customFormat="1" customHeight="1" spans="1:3">
      <c r="A263" s="225">
        <v>2020503</v>
      </c>
      <c r="B263" s="225" t="s">
        <v>304</v>
      </c>
      <c r="C263" s="229"/>
    </row>
    <row r="264" s="214" customFormat="1" customHeight="1" spans="1:3">
      <c r="A264" s="225">
        <v>2020504</v>
      </c>
      <c r="B264" s="225" t="s">
        <v>305</v>
      </c>
      <c r="C264" s="229"/>
    </row>
    <row r="265" s="214" customFormat="1" customHeight="1" spans="1:3">
      <c r="A265" s="225">
        <v>2020505</v>
      </c>
      <c r="B265" s="225" t="s">
        <v>306</v>
      </c>
      <c r="C265" s="229"/>
    </row>
    <row r="266" s="214" customFormat="1" customHeight="1" spans="1:3">
      <c r="A266" s="225">
        <v>2020599</v>
      </c>
      <c r="B266" s="225" t="s">
        <v>307</v>
      </c>
      <c r="C266" s="229"/>
    </row>
    <row r="267" s="216" customFormat="1" customHeight="1" spans="1:3">
      <c r="A267" s="225">
        <v>20206</v>
      </c>
      <c r="B267" s="227" t="s">
        <v>308</v>
      </c>
      <c r="C267" s="228">
        <f>C268</f>
        <v>0</v>
      </c>
    </row>
    <row r="268" s="214" customFormat="1" customHeight="1" spans="1:3">
      <c r="A268" s="225">
        <v>2020601</v>
      </c>
      <c r="B268" s="225" t="s">
        <v>309</v>
      </c>
      <c r="C268" s="229"/>
    </row>
    <row r="269" s="214" customFormat="1" customHeight="1" spans="1:3">
      <c r="A269" s="225">
        <v>20207</v>
      </c>
      <c r="B269" s="227" t="s">
        <v>310</v>
      </c>
      <c r="C269" s="228">
        <f>SUM(C270:C273)</f>
        <v>0</v>
      </c>
    </row>
    <row r="270" s="214" customFormat="1" customHeight="1" spans="1:3">
      <c r="A270" s="225">
        <v>2020701</v>
      </c>
      <c r="B270" s="225" t="s">
        <v>311</v>
      </c>
      <c r="C270" s="229"/>
    </row>
    <row r="271" s="214" customFormat="1" customHeight="1" spans="1:3">
      <c r="A271" s="225">
        <v>2020702</v>
      </c>
      <c r="B271" s="225" t="s">
        <v>312</v>
      </c>
      <c r="C271" s="229"/>
    </row>
    <row r="272" s="214" customFormat="1" customHeight="1" spans="1:3">
      <c r="A272" s="225">
        <v>2020703</v>
      </c>
      <c r="B272" s="225" t="s">
        <v>313</v>
      </c>
      <c r="C272" s="229"/>
    </row>
    <row r="273" s="214" customFormat="1" customHeight="1" spans="1:3">
      <c r="A273" s="225">
        <v>2020799</v>
      </c>
      <c r="B273" s="225" t="s">
        <v>314</v>
      </c>
      <c r="C273" s="229"/>
    </row>
    <row r="274" s="216" customFormat="1" customHeight="1" spans="1:3">
      <c r="A274" s="225">
        <v>20208</v>
      </c>
      <c r="B274" s="227" t="s">
        <v>315</v>
      </c>
      <c r="C274" s="228">
        <f>SUM(C275:C279)</f>
        <v>0</v>
      </c>
    </row>
    <row r="275" s="214" customFormat="1" customHeight="1" spans="1:3">
      <c r="A275" s="225">
        <v>2020801</v>
      </c>
      <c r="B275" s="225" t="s">
        <v>160</v>
      </c>
      <c r="C275" s="229"/>
    </row>
    <row r="276" s="214" customFormat="1" customHeight="1" spans="1:3">
      <c r="A276" s="225">
        <v>2020802</v>
      </c>
      <c r="B276" s="225" t="s">
        <v>161</v>
      </c>
      <c r="C276" s="229"/>
    </row>
    <row r="277" s="214" customFormat="1" customHeight="1" spans="1:3">
      <c r="A277" s="225">
        <v>2020803</v>
      </c>
      <c r="B277" s="225" t="s">
        <v>162</v>
      </c>
      <c r="C277" s="229"/>
    </row>
    <row r="278" s="214" customFormat="1" customHeight="1" spans="1:3">
      <c r="A278" s="225">
        <v>2020850</v>
      </c>
      <c r="B278" s="225" t="s">
        <v>169</v>
      </c>
      <c r="C278" s="229"/>
    </row>
    <row r="279" s="214" customFormat="1" customHeight="1" spans="1:3">
      <c r="A279" s="225">
        <v>2020899</v>
      </c>
      <c r="B279" s="225" t="s">
        <v>316</v>
      </c>
      <c r="C279" s="229"/>
    </row>
    <row r="280" s="216" customFormat="1" customHeight="1" spans="1:3">
      <c r="A280" s="225">
        <v>20299</v>
      </c>
      <c r="B280" s="227" t="s">
        <v>317</v>
      </c>
      <c r="C280" s="228">
        <f>C281</f>
        <v>0</v>
      </c>
    </row>
    <row r="281" s="214" customFormat="1" customHeight="1" spans="1:3">
      <c r="A281" s="225">
        <v>2029999</v>
      </c>
      <c r="B281" s="225" t="s">
        <v>318</v>
      </c>
      <c r="C281" s="229"/>
    </row>
    <row r="282" s="216" customFormat="1" customHeight="1" spans="1:3">
      <c r="A282" s="225">
        <v>203</v>
      </c>
      <c r="B282" s="227" t="s">
        <v>75</v>
      </c>
      <c r="C282" s="228">
        <f>SUM(C283,C287,C289,C291,C299)</f>
        <v>204</v>
      </c>
    </row>
    <row r="283" s="216" customFormat="1" customHeight="1" spans="1:3">
      <c r="A283" s="225">
        <v>20301</v>
      </c>
      <c r="B283" s="227" t="s">
        <v>319</v>
      </c>
      <c r="C283" s="228">
        <f>SUM(C284:C286)</f>
        <v>0</v>
      </c>
    </row>
    <row r="284" s="214" customFormat="1" customHeight="1" spans="1:3">
      <c r="A284" s="225">
        <v>2030101</v>
      </c>
      <c r="B284" s="225" t="s">
        <v>320</v>
      </c>
      <c r="C284" s="229"/>
    </row>
    <row r="285" s="214" customFormat="1" customHeight="1" spans="1:3">
      <c r="A285" s="225">
        <v>2030102</v>
      </c>
      <c r="B285" s="225" t="s">
        <v>321</v>
      </c>
      <c r="C285" s="229"/>
    </row>
    <row r="286" s="214" customFormat="1" customHeight="1" spans="1:3">
      <c r="A286" s="225">
        <v>2030199</v>
      </c>
      <c r="B286" s="225" t="s">
        <v>322</v>
      </c>
      <c r="C286" s="229"/>
    </row>
    <row r="287" s="216" customFormat="1" customHeight="1" spans="1:3">
      <c r="A287" s="225">
        <v>20304</v>
      </c>
      <c r="B287" s="227" t="s">
        <v>323</v>
      </c>
      <c r="C287" s="228">
        <f>C288</f>
        <v>0</v>
      </c>
    </row>
    <row r="288" s="214" customFormat="1" customHeight="1" spans="1:3">
      <c r="A288" s="225">
        <v>2030401</v>
      </c>
      <c r="B288" s="225" t="s">
        <v>324</v>
      </c>
      <c r="C288" s="229"/>
    </row>
    <row r="289" s="214" customFormat="1" customHeight="1" spans="1:3">
      <c r="A289" s="225">
        <v>20305</v>
      </c>
      <c r="B289" s="227" t="s">
        <v>325</v>
      </c>
      <c r="C289" s="228">
        <f>C290</f>
        <v>0</v>
      </c>
    </row>
    <row r="290" s="214" customFormat="1" customHeight="1" spans="1:3">
      <c r="A290" s="225">
        <v>2030501</v>
      </c>
      <c r="B290" s="225" t="s">
        <v>326</v>
      </c>
      <c r="C290" s="229"/>
    </row>
    <row r="291" s="216" customFormat="1" customHeight="1" spans="1:3">
      <c r="A291" s="225">
        <v>20306</v>
      </c>
      <c r="B291" s="227" t="s">
        <v>327</v>
      </c>
      <c r="C291" s="228">
        <f>SUM(C292:C298)</f>
        <v>204</v>
      </c>
    </row>
    <row r="292" s="214" customFormat="1" customHeight="1" spans="1:3">
      <c r="A292" s="225">
        <v>2030601</v>
      </c>
      <c r="B292" s="225" t="s">
        <v>328</v>
      </c>
      <c r="C292" s="229"/>
    </row>
    <row r="293" s="214" customFormat="1" customHeight="1" spans="1:3">
      <c r="A293" s="225">
        <v>2030602</v>
      </c>
      <c r="B293" s="225" t="s">
        <v>329</v>
      </c>
      <c r="C293" s="229"/>
    </row>
    <row r="294" s="214" customFormat="1" customHeight="1" spans="1:3">
      <c r="A294" s="225">
        <v>2030603</v>
      </c>
      <c r="B294" s="225" t="s">
        <v>330</v>
      </c>
      <c r="C294" s="229">
        <v>46</v>
      </c>
    </row>
    <row r="295" s="214" customFormat="1" customHeight="1" spans="1:3">
      <c r="A295" s="225">
        <v>2030604</v>
      </c>
      <c r="B295" s="225" t="s">
        <v>331</v>
      </c>
      <c r="C295" s="229"/>
    </row>
    <row r="296" s="214" customFormat="1" customHeight="1" spans="1:3">
      <c r="A296" s="225">
        <v>2030607</v>
      </c>
      <c r="B296" s="225" t="s">
        <v>332</v>
      </c>
      <c r="C296" s="229">
        <v>120</v>
      </c>
    </row>
    <row r="297" s="214" customFormat="1" customHeight="1" spans="1:3">
      <c r="A297" s="225">
        <v>2030608</v>
      </c>
      <c r="B297" s="225" t="s">
        <v>333</v>
      </c>
      <c r="C297" s="229"/>
    </row>
    <row r="298" s="214" customFormat="1" customHeight="1" spans="1:3">
      <c r="A298" s="225">
        <v>2030699</v>
      </c>
      <c r="B298" s="225" t="s">
        <v>334</v>
      </c>
      <c r="C298" s="229">
        <v>38</v>
      </c>
    </row>
    <row r="299" s="214" customFormat="1" customHeight="1" spans="1:3">
      <c r="A299" s="225">
        <v>20399</v>
      </c>
      <c r="B299" s="227" t="s">
        <v>335</v>
      </c>
      <c r="C299" s="228">
        <f>C300</f>
        <v>0</v>
      </c>
    </row>
    <row r="300" s="214" customFormat="1" customHeight="1" spans="1:3">
      <c r="A300" s="225">
        <v>2039999</v>
      </c>
      <c r="B300" s="225" t="s">
        <v>336</v>
      </c>
      <c r="C300" s="229"/>
    </row>
    <row r="301" s="216" customFormat="1" customHeight="1" spans="1:3">
      <c r="A301" s="225">
        <v>204</v>
      </c>
      <c r="B301" s="227" t="s">
        <v>76</v>
      </c>
      <c r="C301" s="228">
        <f>SUM(C302,C305,C316,C323,C331,C340,C354,C364,C374,C382,C388)</f>
        <v>2780</v>
      </c>
    </row>
    <row r="302" s="214" customFormat="1" customHeight="1" spans="1:3">
      <c r="A302" s="225">
        <v>20401</v>
      </c>
      <c r="B302" s="227" t="s">
        <v>337</v>
      </c>
      <c r="C302" s="228">
        <f>SUM(C303:C304)</f>
        <v>0</v>
      </c>
    </row>
    <row r="303" s="214" customFormat="1" customHeight="1" spans="1:3">
      <c r="A303" s="225">
        <v>2040101</v>
      </c>
      <c r="B303" s="225" t="s">
        <v>338</v>
      </c>
      <c r="C303" s="229"/>
    </row>
    <row r="304" s="214" customFormat="1" customHeight="1" spans="1:3">
      <c r="A304" s="225">
        <v>2040199</v>
      </c>
      <c r="B304" s="225" t="s">
        <v>339</v>
      </c>
      <c r="C304" s="229"/>
    </row>
    <row r="305" s="216" customFormat="1" customHeight="1" spans="1:3">
      <c r="A305" s="225">
        <v>20402</v>
      </c>
      <c r="B305" s="227" t="s">
        <v>340</v>
      </c>
      <c r="C305" s="228">
        <f>SUM(C306:C315)</f>
        <v>1222</v>
      </c>
    </row>
    <row r="306" s="214" customFormat="1" customHeight="1" spans="1:3">
      <c r="A306" s="225">
        <v>2040201</v>
      </c>
      <c r="B306" s="225" t="s">
        <v>160</v>
      </c>
      <c r="C306" s="229"/>
    </row>
    <row r="307" s="214" customFormat="1" customHeight="1" spans="1:3">
      <c r="A307" s="225">
        <v>2040202</v>
      </c>
      <c r="B307" s="225" t="s">
        <v>161</v>
      </c>
      <c r="C307" s="229"/>
    </row>
    <row r="308" s="214" customFormat="1" customHeight="1" spans="1:3">
      <c r="A308" s="225">
        <v>2040203</v>
      </c>
      <c r="B308" s="225" t="s">
        <v>162</v>
      </c>
      <c r="C308" s="229"/>
    </row>
    <row r="309" s="214" customFormat="1" customHeight="1" spans="1:3">
      <c r="A309" s="225">
        <v>2040219</v>
      </c>
      <c r="B309" s="225" t="s">
        <v>201</v>
      </c>
      <c r="C309" s="229"/>
    </row>
    <row r="310" s="214" customFormat="1" customHeight="1" spans="1:3">
      <c r="A310" s="225">
        <v>2040220</v>
      </c>
      <c r="B310" s="225" t="s">
        <v>341</v>
      </c>
      <c r="C310" s="229"/>
    </row>
    <row r="311" s="214" customFormat="1" customHeight="1" spans="1:3">
      <c r="A311" s="225">
        <v>2040221</v>
      </c>
      <c r="B311" s="225" t="s">
        <v>342</v>
      </c>
      <c r="C311" s="229"/>
    </row>
    <row r="312" s="214" customFormat="1" customHeight="1" spans="1:3">
      <c r="A312" s="225">
        <v>2040222</v>
      </c>
      <c r="B312" s="225" t="s">
        <v>343</v>
      </c>
      <c r="C312" s="229"/>
    </row>
    <row r="313" s="214" customFormat="1" customHeight="1" spans="1:3">
      <c r="A313" s="225">
        <v>2040223</v>
      </c>
      <c r="B313" s="225" t="s">
        <v>344</v>
      </c>
      <c r="C313" s="229"/>
    </row>
    <row r="314" s="214" customFormat="1" customHeight="1" spans="1:3">
      <c r="A314" s="225">
        <v>2040250</v>
      </c>
      <c r="B314" s="225" t="s">
        <v>169</v>
      </c>
      <c r="C314" s="229"/>
    </row>
    <row r="315" s="214" customFormat="1" customHeight="1" spans="1:3">
      <c r="A315" s="225">
        <v>2040299</v>
      </c>
      <c r="B315" s="225" t="s">
        <v>345</v>
      </c>
      <c r="C315" s="229">
        <v>1222</v>
      </c>
    </row>
    <row r="316" s="216" customFormat="1" customHeight="1" spans="1:3">
      <c r="A316" s="225">
        <v>20403</v>
      </c>
      <c r="B316" s="227" t="s">
        <v>346</v>
      </c>
      <c r="C316" s="228">
        <f>SUM(C317:C322)</f>
        <v>0</v>
      </c>
    </row>
    <row r="317" s="214" customFormat="1" customHeight="1" spans="1:3">
      <c r="A317" s="225">
        <v>2040301</v>
      </c>
      <c r="B317" s="225" t="s">
        <v>160</v>
      </c>
      <c r="C317" s="229"/>
    </row>
    <row r="318" s="214" customFormat="1" customHeight="1" spans="1:3">
      <c r="A318" s="225">
        <v>2040302</v>
      </c>
      <c r="B318" s="225" t="s">
        <v>161</v>
      </c>
      <c r="C318" s="229"/>
    </row>
    <row r="319" s="214" customFormat="1" customHeight="1" spans="1:3">
      <c r="A319" s="225">
        <v>2040303</v>
      </c>
      <c r="B319" s="225" t="s">
        <v>162</v>
      </c>
      <c r="C319" s="229"/>
    </row>
    <row r="320" s="214" customFormat="1" customHeight="1" spans="1:3">
      <c r="A320" s="225">
        <v>2040304</v>
      </c>
      <c r="B320" s="225" t="s">
        <v>347</v>
      </c>
      <c r="C320" s="229"/>
    </row>
    <row r="321" s="214" customFormat="1" customHeight="1" spans="1:3">
      <c r="A321" s="225">
        <v>2040350</v>
      </c>
      <c r="B321" s="225" t="s">
        <v>169</v>
      </c>
      <c r="C321" s="229"/>
    </row>
    <row r="322" s="214" customFormat="1" customHeight="1" spans="1:3">
      <c r="A322" s="225">
        <v>2040399</v>
      </c>
      <c r="B322" s="225" t="s">
        <v>348</v>
      </c>
      <c r="C322" s="229"/>
    </row>
    <row r="323" s="216" customFormat="1" customHeight="1" spans="1:3">
      <c r="A323" s="225">
        <v>20404</v>
      </c>
      <c r="B323" s="227" t="s">
        <v>349</v>
      </c>
      <c r="C323" s="228">
        <f>SUM(C324:C330)</f>
        <v>193</v>
      </c>
    </row>
    <row r="324" s="214" customFormat="1" customHeight="1" spans="1:3">
      <c r="A324" s="225">
        <v>2040401</v>
      </c>
      <c r="B324" s="225" t="s">
        <v>160</v>
      </c>
      <c r="C324" s="229"/>
    </row>
    <row r="325" s="214" customFormat="1" customHeight="1" spans="1:3">
      <c r="A325" s="225">
        <v>2040402</v>
      </c>
      <c r="B325" s="225" t="s">
        <v>161</v>
      </c>
      <c r="C325" s="229"/>
    </row>
    <row r="326" s="214" customFormat="1" customHeight="1" spans="1:3">
      <c r="A326" s="225">
        <v>2040403</v>
      </c>
      <c r="B326" s="225" t="s">
        <v>162</v>
      </c>
      <c r="C326" s="229"/>
    </row>
    <row r="327" s="214" customFormat="1" customHeight="1" spans="1:3">
      <c r="A327" s="225">
        <v>2040409</v>
      </c>
      <c r="B327" s="225" t="s">
        <v>350</v>
      </c>
      <c r="C327" s="229"/>
    </row>
    <row r="328" s="214" customFormat="1" customHeight="1" spans="1:3">
      <c r="A328" s="225">
        <v>2040410</v>
      </c>
      <c r="B328" s="225" t="s">
        <v>351</v>
      </c>
      <c r="C328" s="229"/>
    </row>
    <row r="329" s="214" customFormat="1" customHeight="1" spans="1:3">
      <c r="A329" s="225">
        <v>2040450</v>
      </c>
      <c r="B329" s="225" t="s">
        <v>169</v>
      </c>
      <c r="C329" s="229"/>
    </row>
    <row r="330" s="214" customFormat="1" customHeight="1" spans="1:3">
      <c r="A330" s="225">
        <v>2040499</v>
      </c>
      <c r="B330" s="225" t="s">
        <v>352</v>
      </c>
      <c r="C330" s="229">
        <v>193</v>
      </c>
    </row>
    <row r="331" s="216" customFormat="1" customHeight="1" spans="1:3">
      <c r="A331" s="225">
        <v>20405</v>
      </c>
      <c r="B331" s="227" t="s">
        <v>353</v>
      </c>
      <c r="C331" s="228">
        <f>SUM(C332:C339)</f>
        <v>167</v>
      </c>
    </row>
    <row r="332" s="214" customFormat="1" customHeight="1" spans="1:3">
      <c r="A332" s="225">
        <v>2040501</v>
      </c>
      <c r="B332" s="225" t="s">
        <v>160</v>
      </c>
      <c r="C332" s="229"/>
    </row>
    <row r="333" s="214" customFormat="1" customHeight="1" spans="1:3">
      <c r="A333" s="225">
        <v>2040502</v>
      </c>
      <c r="B333" s="225" t="s">
        <v>161</v>
      </c>
      <c r="C333" s="229"/>
    </row>
    <row r="334" s="214" customFormat="1" customHeight="1" spans="1:3">
      <c r="A334" s="225">
        <v>2040503</v>
      </c>
      <c r="B334" s="225" t="s">
        <v>162</v>
      </c>
      <c r="C334" s="229"/>
    </row>
    <row r="335" s="214" customFormat="1" customHeight="1" spans="1:3">
      <c r="A335" s="225">
        <v>2040504</v>
      </c>
      <c r="B335" s="225" t="s">
        <v>354</v>
      </c>
      <c r="C335" s="229"/>
    </row>
    <row r="336" s="214" customFormat="1" customHeight="1" spans="1:3">
      <c r="A336" s="225">
        <v>2040505</v>
      </c>
      <c r="B336" s="225" t="s">
        <v>355</v>
      </c>
      <c r="C336" s="229"/>
    </row>
    <row r="337" s="214" customFormat="1" customHeight="1" spans="1:3">
      <c r="A337" s="225">
        <v>2040506</v>
      </c>
      <c r="B337" s="225" t="s">
        <v>356</v>
      </c>
      <c r="C337" s="229"/>
    </row>
    <row r="338" s="214" customFormat="1" customHeight="1" spans="1:3">
      <c r="A338" s="225">
        <v>2040550</v>
      </c>
      <c r="B338" s="225" t="s">
        <v>169</v>
      </c>
      <c r="C338" s="229"/>
    </row>
    <row r="339" s="214" customFormat="1" customHeight="1" spans="1:3">
      <c r="A339" s="225">
        <v>2040599</v>
      </c>
      <c r="B339" s="225" t="s">
        <v>357</v>
      </c>
      <c r="C339" s="229">
        <v>167</v>
      </c>
    </row>
    <row r="340" s="216" customFormat="1" customHeight="1" spans="1:3">
      <c r="A340" s="225">
        <v>20406</v>
      </c>
      <c r="B340" s="227" t="s">
        <v>358</v>
      </c>
      <c r="C340" s="228">
        <f>SUM(C341:C353)</f>
        <v>503</v>
      </c>
    </row>
    <row r="341" s="214" customFormat="1" customHeight="1" spans="1:3">
      <c r="A341" s="225">
        <v>2040601</v>
      </c>
      <c r="B341" s="225" t="s">
        <v>160</v>
      </c>
      <c r="C341" s="229">
        <v>460</v>
      </c>
    </row>
    <row r="342" s="214" customFormat="1" customHeight="1" spans="1:3">
      <c r="A342" s="225">
        <v>2040602</v>
      </c>
      <c r="B342" s="225" t="s">
        <v>161</v>
      </c>
      <c r="C342" s="229"/>
    </row>
    <row r="343" s="214" customFormat="1" customHeight="1" spans="1:3">
      <c r="A343" s="225">
        <v>2040603</v>
      </c>
      <c r="B343" s="225" t="s">
        <v>162</v>
      </c>
      <c r="C343" s="229"/>
    </row>
    <row r="344" s="214" customFormat="1" customHeight="1" spans="1:3">
      <c r="A344" s="225">
        <v>2040604</v>
      </c>
      <c r="B344" s="225" t="s">
        <v>359</v>
      </c>
      <c r="C344" s="229"/>
    </row>
    <row r="345" s="214" customFormat="1" customHeight="1" spans="1:3">
      <c r="A345" s="225">
        <v>2040605</v>
      </c>
      <c r="B345" s="225" t="s">
        <v>360</v>
      </c>
      <c r="C345" s="229"/>
    </row>
    <row r="346" s="214" customFormat="1" customHeight="1" spans="1:3">
      <c r="A346" s="225">
        <v>2040606</v>
      </c>
      <c r="B346" s="225" t="s">
        <v>361</v>
      </c>
      <c r="C346" s="229"/>
    </row>
    <row r="347" s="214" customFormat="1" customHeight="1" spans="1:3">
      <c r="A347" s="225">
        <v>2040607</v>
      </c>
      <c r="B347" s="225" t="s">
        <v>362</v>
      </c>
      <c r="C347" s="229"/>
    </row>
    <row r="348" s="214" customFormat="1" customHeight="1" spans="1:3">
      <c r="A348" s="225">
        <v>2040608</v>
      </c>
      <c r="B348" s="225" t="s">
        <v>363</v>
      </c>
      <c r="C348" s="229"/>
    </row>
    <row r="349" s="214" customFormat="1" customHeight="1" spans="1:3">
      <c r="A349" s="225">
        <v>2040610</v>
      </c>
      <c r="B349" s="225" t="s">
        <v>364</v>
      </c>
      <c r="C349" s="229"/>
    </row>
    <row r="350" s="214" customFormat="1" customHeight="1" spans="1:3">
      <c r="A350" s="225">
        <v>2040612</v>
      </c>
      <c r="B350" s="225" t="s">
        <v>365</v>
      </c>
      <c r="C350" s="229"/>
    </row>
    <row r="351" s="214" customFormat="1" customHeight="1" spans="1:3">
      <c r="A351" s="225">
        <v>2040613</v>
      </c>
      <c r="B351" s="225" t="s">
        <v>201</v>
      </c>
      <c r="C351" s="229"/>
    </row>
    <row r="352" s="214" customFormat="1" customHeight="1" spans="1:3">
      <c r="A352" s="225">
        <v>2040650</v>
      </c>
      <c r="B352" s="225" t="s">
        <v>169</v>
      </c>
      <c r="C352" s="229"/>
    </row>
    <row r="353" s="214" customFormat="1" customHeight="1" spans="1:3">
      <c r="A353" s="225">
        <v>2040699</v>
      </c>
      <c r="B353" s="225" t="s">
        <v>366</v>
      </c>
      <c r="C353" s="229">
        <v>43</v>
      </c>
    </row>
    <row r="354" s="216" customFormat="1" customHeight="1" spans="1:3">
      <c r="A354" s="225">
        <v>20407</v>
      </c>
      <c r="B354" s="227" t="s">
        <v>367</v>
      </c>
      <c r="C354" s="228">
        <f>SUM(C355:C363)</f>
        <v>0</v>
      </c>
    </row>
    <row r="355" s="214" customFormat="1" customHeight="1" spans="1:3">
      <c r="A355" s="225">
        <v>2040701</v>
      </c>
      <c r="B355" s="225" t="s">
        <v>160</v>
      </c>
      <c r="C355" s="229"/>
    </row>
    <row r="356" s="214" customFormat="1" customHeight="1" spans="1:3">
      <c r="A356" s="225">
        <v>2040702</v>
      </c>
      <c r="B356" s="225" t="s">
        <v>161</v>
      </c>
      <c r="C356" s="229"/>
    </row>
    <row r="357" s="214" customFormat="1" customHeight="1" spans="1:3">
      <c r="A357" s="225">
        <v>2040703</v>
      </c>
      <c r="B357" s="225" t="s">
        <v>162</v>
      </c>
      <c r="C357" s="229"/>
    </row>
    <row r="358" s="214" customFormat="1" customHeight="1" spans="1:3">
      <c r="A358" s="225">
        <v>2040704</v>
      </c>
      <c r="B358" s="225" t="s">
        <v>368</v>
      </c>
      <c r="C358" s="229"/>
    </row>
    <row r="359" s="214" customFormat="1" customHeight="1" spans="1:3">
      <c r="A359" s="225">
        <v>2040705</v>
      </c>
      <c r="B359" s="225" t="s">
        <v>369</v>
      </c>
      <c r="C359" s="229"/>
    </row>
    <row r="360" s="214" customFormat="1" customHeight="1" spans="1:3">
      <c r="A360" s="225">
        <v>2040706</v>
      </c>
      <c r="B360" s="225" t="s">
        <v>370</v>
      </c>
      <c r="C360" s="229"/>
    </row>
    <row r="361" s="214" customFormat="1" customHeight="1" spans="1:3">
      <c r="A361" s="225">
        <v>2040707</v>
      </c>
      <c r="B361" s="225" t="s">
        <v>201</v>
      </c>
      <c r="C361" s="229"/>
    </row>
    <row r="362" s="214" customFormat="1" customHeight="1" spans="1:3">
      <c r="A362" s="225">
        <v>2040750</v>
      </c>
      <c r="B362" s="225" t="s">
        <v>169</v>
      </c>
      <c r="C362" s="229"/>
    </row>
    <row r="363" s="214" customFormat="1" customHeight="1" spans="1:3">
      <c r="A363" s="225">
        <v>2040799</v>
      </c>
      <c r="B363" s="225" t="s">
        <v>371</v>
      </c>
      <c r="C363" s="229"/>
    </row>
    <row r="364" s="216" customFormat="1" customHeight="1" spans="1:3">
      <c r="A364" s="225">
        <v>20408</v>
      </c>
      <c r="B364" s="227" t="s">
        <v>372</v>
      </c>
      <c r="C364" s="228">
        <f>SUM(C365:C373)</f>
        <v>0</v>
      </c>
    </row>
    <row r="365" s="214" customFormat="1" customHeight="1" spans="1:3">
      <c r="A365" s="225">
        <v>2040801</v>
      </c>
      <c r="B365" s="225" t="s">
        <v>160</v>
      </c>
      <c r="C365" s="229"/>
    </row>
    <row r="366" s="214" customFormat="1" customHeight="1" spans="1:3">
      <c r="A366" s="225">
        <v>2040802</v>
      </c>
      <c r="B366" s="225" t="s">
        <v>161</v>
      </c>
      <c r="C366" s="229"/>
    </row>
    <row r="367" s="214" customFormat="1" customHeight="1" spans="1:3">
      <c r="A367" s="225">
        <v>2040803</v>
      </c>
      <c r="B367" s="225" t="s">
        <v>162</v>
      </c>
      <c r="C367" s="229"/>
    </row>
    <row r="368" s="214" customFormat="1" customHeight="1" spans="1:3">
      <c r="A368" s="225">
        <v>2040804</v>
      </c>
      <c r="B368" s="225" t="s">
        <v>373</v>
      </c>
      <c r="C368" s="229"/>
    </row>
    <row r="369" s="214" customFormat="1" customHeight="1" spans="1:3">
      <c r="A369" s="225">
        <v>2040805</v>
      </c>
      <c r="B369" s="225" t="s">
        <v>374</v>
      </c>
      <c r="C369" s="229"/>
    </row>
    <row r="370" s="214" customFormat="1" customHeight="1" spans="1:3">
      <c r="A370" s="225">
        <v>2040806</v>
      </c>
      <c r="B370" s="225" t="s">
        <v>375</v>
      </c>
      <c r="C370" s="229"/>
    </row>
    <row r="371" s="214" customFormat="1" customHeight="1" spans="1:3">
      <c r="A371" s="225">
        <v>2040807</v>
      </c>
      <c r="B371" s="225" t="s">
        <v>201</v>
      </c>
      <c r="C371" s="229"/>
    </row>
    <row r="372" s="214" customFormat="1" customHeight="1" spans="1:3">
      <c r="A372" s="225">
        <v>2040850</v>
      </c>
      <c r="B372" s="225" t="s">
        <v>169</v>
      </c>
      <c r="C372" s="229"/>
    </row>
    <row r="373" s="214" customFormat="1" customHeight="1" spans="1:3">
      <c r="A373" s="225">
        <v>2040899</v>
      </c>
      <c r="B373" s="225" t="s">
        <v>376</v>
      </c>
      <c r="C373" s="229"/>
    </row>
    <row r="374" s="216" customFormat="1" customHeight="1" spans="1:3">
      <c r="A374" s="225">
        <v>20409</v>
      </c>
      <c r="B374" s="227" t="s">
        <v>377</v>
      </c>
      <c r="C374" s="228">
        <f>SUM(C375:C381)</f>
        <v>0</v>
      </c>
    </row>
    <row r="375" s="214" customFormat="1" customHeight="1" spans="1:3">
      <c r="A375" s="225">
        <v>2040901</v>
      </c>
      <c r="B375" s="225" t="s">
        <v>160</v>
      </c>
      <c r="C375" s="229"/>
    </row>
    <row r="376" s="214" customFormat="1" customHeight="1" spans="1:3">
      <c r="A376" s="225">
        <v>2040902</v>
      </c>
      <c r="B376" s="225" t="s">
        <v>161</v>
      </c>
      <c r="C376" s="229"/>
    </row>
    <row r="377" s="214" customFormat="1" customHeight="1" spans="1:3">
      <c r="A377" s="225">
        <v>2040903</v>
      </c>
      <c r="B377" s="225" t="s">
        <v>162</v>
      </c>
      <c r="C377" s="229"/>
    </row>
    <row r="378" s="214" customFormat="1" customHeight="1" spans="1:3">
      <c r="A378" s="225">
        <v>2040904</v>
      </c>
      <c r="B378" s="225" t="s">
        <v>378</v>
      </c>
      <c r="C378" s="229"/>
    </row>
    <row r="379" s="214" customFormat="1" customHeight="1" spans="1:3">
      <c r="A379" s="225">
        <v>2040905</v>
      </c>
      <c r="B379" s="225" t="s">
        <v>379</v>
      </c>
      <c r="C379" s="229"/>
    </row>
    <row r="380" s="214" customFormat="1" customHeight="1" spans="1:3">
      <c r="A380" s="225">
        <v>2040950</v>
      </c>
      <c r="B380" s="225" t="s">
        <v>169</v>
      </c>
      <c r="C380" s="229"/>
    </row>
    <row r="381" s="214" customFormat="1" customHeight="1" spans="1:3">
      <c r="A381" s="225">
        <v>2040999</v>
      </c>
      <c r="B381" s="225" t="s">
        <v>380</v>
      </c>
      <c r="C381" s="229"/>
    </row>
    <row r="382" s="216" customFormat="1" customHeight="1" spans="1:3">
      <c r="A382" s="225">
        <v>20410</v>
      </c>
      <c r="B382" s="227" t="s">
        <v>381</v>
      </c>
      <c r="C382" s="228">
        <f>SUM(C383:C387)</f>
        <v>0</v>
      </c>
    </row>
    <row r="383" s="214" customFormat="1" customHeight="1" spans="1:3">
      <c r="A383" s="225">
        <v>2041001</v>
      </c>
      <c r="B383" s="225" t="s">
        <v>160</v>
      </c>
      <c r="C383" s="229"/>
    </row>
    <row r="384" s="214" customFormat="1" customHeight="1" spans="1:3">
      <c r="A384" s="225">
        <v>2041002</v>
      </c>
      <c r="B384" s="225" t="s">
        <v>161</v>
      </c>
      <c r="C384" s="229"/>
    </row>
    <row r="385" s="214" customFormat="1" customHeight="1" spans="1:3">
      <c r="A385" s="225">
        <v>2041006</v>
      </c>
      <c r="B385" s="225" t="s">
        <v>201</v>
      </c>
      <c r="C385" s="229"/>
    </row>
    <row r="386" s="214" customFormat="1" customHeight="1" spans="1:3">
      <c r="A386" s="225">
        <v>2041007</v>
      </c>
      <c r="B386" s="225" t="s">
        <v>382</v>
      </c>
      <c r="C386" s="229"/>
    </row>
    <row r="387" s="214" customFormat="1" customHeight="1" spans="1:3">
      <c r="A387" s="225">
        <v>2041099</v>
      </c>
      <c r="B387" s="225" t="s">
        <v>383</v>
      </c>
      <c r="C387" s="229"/>
    </row>
    <row r="388" s="216" customFormat="1" customHeight="1" spans="1:3">
      <c r="A388" s="225">
        <v>20499</v>
      </c>
      <c r="B388" s="227" t="s">
        <v>384</v>
      </c>
      <c r="C388" s="228">
        <f>SUM(C389:C390)</f>
        <v>695</v>
      </c>
    </row>
    <row r="389" s="214" customFormat="1" customHeight="1" spans="1:3">
      <c r="A389" s="225">
        <v>2049902</v>
      </c>
      <c r="B389" s="225" t="s">
        <v>385</v>
      </c>
      <c r="C389" s="229"/>
    </row>
    <row r="390" s="214" customFormat="1" customHeight="1" spans="1:3">
      <c r="A390" s="225">
        <v>2049999</v>
      </c>
      <c r="B390" s="225" t="s">
        <v>386</v>
      </c>
      <c r="C390" s="229">
        <v>695</v>
      </c>
    </row>
    <row r="391" s="216" customFormat="1" customHeight="1" spans="1:3">
      <c r="A391" s="225">
        <v>205</v>
      </c>
      <c r="B391" s="227" t="s">
        <v>77</v>
      </c>
      <c r="C391" s="228">
        <f>SUM(C392,C397,C404,C410,C416,C420,C424,C428,C434,C441)</f>
        <v>31810</v>
      </c>
    </row>
    <row r="392" s="216" customFormat="1" customHeight="1" spans="1:3">
      <c r="A392" s="225">
        <v>20501</v>
      </c>
      <c r="B392" s="227" t="s">
        <v>387</v>
      </c>
      <c r="C392" s="228">
        <f>SUM(C393:C396)</f>
        <v>1919</v>
      </c>
    </row>
    <row r="393" s="214" customFormat="1" customHeight="1" spans="1:3">
      <c r="A393" s="225">
        <v>2050101</v>
      </c>
      <c r="B393" s="225" t="s">
        <v>160</v>
      </c>
      <c r="C393" s="229">
        <v>612</v>
      </c>
    </row>
    <row r="394" s="214" customFormat="1" customHeight="1" spans="1:3">
      <c r="A394" s="225">
        <v>2050102</v>
      </c>
      <c r="B394" s="225" t="s">
        <v>161</v>
      </c>
      <c r="C394" s="229">
        <v>1307</v>
      </c>
    </row>
    <row r="395" s="214" customFormat="1" customHeight="1" spans="1:3">
      <c r="A395" s="225">
        <v>2050103</v>
      </c>
      <c r="B395" s="225" t="s">
        <v>162</v>
      </c>
      <c r="C395" s="229"/>
    </row>
    <row r="396" s="214" customFormat="1" customHeight="1" spans="1:3">
      <c r="A396" s="225">
        <v>2050199</v>
      </c>
      <c r="B396" s="225" t="s">
        <v>388</v>
      </c>
      <c r="C396" s="229"/>
    </row>
    <row r="397" s="216" customFormat="1" customHeight="1" spans="1:3">
      <c r="A397" s="225">
        <v>20502</v>
      </c>
      <c r="B397" s="227" t="s">
        <v>389</v>
      </c>
      <c r="C397" s="228">
        <f>SUM(C398:C403)</f>
        <v>27938</v>
      </c>
    </row>
    <row r="398" s="214" customFormat="1" customHeight="1" spans="1:3">
      <c r="A398" s="225">
        <v>2050201</v>
      </c>
      <c r="B398" s="225" t="s">
        <v>390</v>
      </c>
      <c r="C398" s="229">
        <v>1354</v>
      </c>
    </row>
    <row r="399" s="214" customFormat="1" customHeight="1" spans="1:3">
      <c r="A399" s="225">
        <v>2050202</v>
      </c>
      <c r="B399" s="225" t="s">
        <v>391</v>
      </c>
      <c r="C399" s="229">
        <v>7825</v>
      </c>
    </row>
    <row r="400" s="214" customFormat="1" customHeight="1" spans="1:3">
      <c r="A400" s="225">
        <v>2050203</v>
      </c>
      <c r="B400" s="225" t="s">
        <v>392</v>
      </c>
      <c r="C400" s="229">
        <v>7841</v>
      </c>
    </row>
    <row r="401" s="214" customFormat="1" customHeight="1" spans="1:3">
      <c r="A401" s="225">
        <v>2050204</v>
      </c>
      <c r="B401" s="225" t="s">
        <v>393</v>
      </c>
      <c r="C401" s="229">
        <v>4544</v>
      </c>
    </row>
    <row r="402" s="214" customFormat="1" customHeight="1" spans="1:3">
      <c r="A402" s="225">
        <v>2050205</v>
      </c>
      <c r="B402" s="225" t="s">
        <v>394</v>
      </c>
      <c r="C402" s="229"/>
    </row>
    <row r="403" s="214" customFormat="1" customHeight="1" spans="1:3">
      <c r="A403" s="225">
        <v>2050299</v>
      </c>
      <c r="B403" s="225" t="s">
        <v>395</v>
      </c>
      <c r="C403" s="229">
        <v>6374</v>
      </c>
    </row>
    <row r="404" s="216" customFormat="1" customHeight="1" spans="1:3">
      <c r="A404" s="225">
        <v>20503</v>
      </c>
      <c r="B404" s="227" t="s">
        <v>396</v>
      </c>
      <c r="C404" s="228">
        <f>SUM(C405:C409)</f>
        <v>962</v>
      </c>
    </row>
    <row r="405" s="214" customFormat="1" customHeight="1" spans="1:3">
      <c r="A405" s="225">
        <v>2050301</v>
      </c>
      <c r="B405" s="225" t="s">
        <v>397</v>
      </c>
      <c r="C405" s="229"/>
    </row>
    <row r="406" s="214" customFormat="1" customHeight="1" spans="1:3">
      <c r="A406" s="225">
        <v>2050302</v>
      </c>
      <c r="B406" s="225" t="s">
        <v>398</v>
      </c>
      <c r="C406" s="229">
        <v>962</v>
      </c>
    </row>
    <row r="407" s="214" customFormat="1" customHeight="1" spans="1:3">
      <c r="A407" s="225">
        <v>2050303</v>
      </c>
      <c r="B407" s="225" t="s">
        <v>399</v>
      </c>
      <c r="C407" s="229"/>
    </row>
    <row r="408" s="214" customFormat="1" customHeight="1" spans="1:3">
      <c r="A408" s="225">
        <v>2050305</v>
      </c>
      <c r="B408" s="225" t="s">
        <v>400</v>
      </c>
      <c r="C408" s="229"/>
    </row>
    <row r="409" s="214" customFormat="1" customHeight="1" spans="1:3">
      <c r="A409" s="225">
        <v>2050399</v>
      </c>
      <c r="B409" s="225" t="s">
        <v>401</v>
      </c>
      <c r="C409" s="229"/>
    </row>
    <row r="410" s="216" customFormat="1" customHeight="1" spans="1:3">
      <c r="A410" s="225">
        <v>20504</v>
      </c>
      <c r="B410" s="227" t="s">
        <v>402</v>
      </c>
      <c r="C410" s="228">
        <f>SUM(C411:C415)</f>
        <v>0</v>
      </c>
    </row>
    <row r="411" s="214" customFormat="1" customHeight="1" spans="1:3">
      <c r="A411" s="225">
        <v>2050401</v>
      </c>
      <c r="B411" s="225" t="s">
        <v>403</v>
      </c>
      <c r="C411" s="229"/>
    </row>
    <row r="412" s="214" customFormat="1" customHeight="1" spans="1:3">
      <c r="A412" s="225">
        <v>2050402</v>
      </c>
      <c r="B412" s="225" t="s">
        <v>404</v>
      </c>
      <c r="C412" s="229"/>
    </row>
    <row r="413" s="214" customFormat="1" customHeight="1" spans="1:3">
      <c r="A413" s="225">
        <v>2050403</v>
      </c>
      <c r="B413" s="225" t="s">
        <v>405</v>
      </c>
      <c r="C413" s="229"/>
    </row>
    <row r="414" s="214" customFormat="1" customHeight="1" spans="1:3">
      <c r="A414" s="225">
        <v>2050404</v>
      </c>
      <c r="B414" s="225" t="s">
        <v>406</v>
      </c>
      <c r="C414" s="229"/>
    </row>
    <row r="415" s="214" customFormat="1" customHeight="1" spans="1:3">
      <c r="A415" s="225">
        <v>2050499</v>
      </c>
      <c r="B415" s="225" t="s">
        <v>407</v>
      </c>
      <c r="C415" s="229"/>
    </row>
    <row r="416" s="216" customFormat="1" customHeight="1" spans="1:3">
      <c r="A416" s="225">
        <v>20505</v>
      </c>
      <c r="B416" s="227" t="s">
        <v>408</v>
      </c>
      <c r="C416" s="228">
        <f>SUM(C417:C419)</f>
        <v>0</v>
      </c>
    </row>
    <row r="417" s="214" customFormat="1" customHeight="1" spans="1:3">
      <c r="A417" s="225">
        <v>2050501</v>
      </c>
      <c r="B417" s="225" t="s">
        <v>409</v>
      </c>
      <c r="C417" s="229"/>
    </row>
    <row r="418" s="214" customFormat="1" customHeight="1" spans="1:3">
      <c r="A418" s="225">
        <v>2050502</v>
      </c>
      <c r="B418" s="225" t="s">
        <v>410</v>
      </c>
      <c r="C418" s="229"/>
    </row>
    <row r="419" s="214" customFormat="1" customHeight="1" spans="1:3">
      <c r="A419" s="225">
        <v>2050599</v>
      </c>
      <c r="B419" s="225" t="s">
        <v>411</v>
      </c>
      <c r="C419" s="229"/>
    </row>
    <row r="420" s="216" customFormat="1" customHeight="1" spans="1:3">
      <c r="A420" s="225">
        <v>20506</v>
      </c>
      <c r="B420" s="227" t="s">
        <v>412</v>
      </c>
      <c r="C420" s="228">
        <f>SUM(C421:C423)</f>
        <v>0</v>
      </c>
    </row>
    <row r="421" s="214" customFormat="1" customHeight="1" spans="1:3">
      <c r="A421" s="225">
        <v>2050601</v>
      </c>
      <c r="B421" s="225" t="s">
        <v>413</v>
      </c>
      <c r="C421" s="229"/>
    </row>
    <row r="422" s="214" customFormat="1" customHeight="1" spans="1:3">
      <c r="A422" s="225">
        <v>2050602</v>
      </c>
      <c r="B422" s="225" t="s">
        <v>414</v>
      </c>
      <c r="C422" s="229"/>
    </row>
    <row r="423" s="214" customFormat="1" customHeight="1" spans="1:3">
      <c r="A423" s="225">
        <v>2050699</v>
      </c>
      <c r="B423" s="225" t="s">
        <v>415</v>
      </c>
      <c r="C423" s="229"/>
    </row>
    <row r="424" s="216" customFormat="1" customHeight="1" spans="1:3">
      <c r="A424" s="225">
        <v>20507</v>
      </c>
      <c r="B424" s="227" t="s">
        <v>416</v>
      </c>
      <c r="C424" s="228">
        <f>SUM(C425:C427)</f>
        <v>0</v>
      </c>
    </row>
    <row r="425" s="214" customFormat="1" customHeight="1" spans="1:3">
      <c r="A425" s="225">
        <v>2050701</v>
      </c>
      <c r="B425" s="225" t="s">
        <v>417</v>
      </c>
      <c r="C425" s="229"/>
    </row>
    <row r="426" s="214" customFormat="1" customHeight="1" spans="1:3">
      <c r="A426" s="225">
        <v>2050702</v>
      </c>
      <c r="B426" s="225" t="s">
        <v>418</v>
      </c>
      <c r="C426" s="229"/>
    </row>
    <row r="427" s="214" customFormat="1" customHeight="1" spans="1:3">
      <c r="A427" s="225">
        <v>2050799</v>
      </c>
      <c r="B427" s="225" t="s">
        <v>419</v>
      </c>
      <c r="C427" s="229"/>
    </row>
    <row r="428" s="216" customFormat="1" customHeight="1" spans="1:3">
      <c r="A428" s="225">
        <v>20508</v>
      </c>
      <c r="B428" s="227" t="s">
        <v>420</v>
      </c>
      <c r="C428" s="228">
        <f>SUM(C429:C433)</f>
        <v>0</v>
      </c>
    </row>
    <row r="429" s="214" customFormat="1" customHeight="1" spans="1:3">
      <c r="A429" s="225">
        <v>2050801</v>
      </c>
      <c r="B429" s="225" t="s">
        <v>421</v>
      </c>
      <c r="C429" s="229"/>
    </row>
    <row r="430" s="214" customFormat="1" customHeight="1" spans="1:3">
      <c r="A430" s="225">
        <v>2050802</v>
      </c>
      <c r="B430" s="225" t="s">
        <v>422</v>
      </c>
      <c r="C430" s="229"/>
    </row>
    <row r="431" s="214" customFormat="1" customHeight="1" spans="1:3">
      <c r="A431" s="225">
        <v>2050803</v>
      </c>
      <c r="B431" s="225" t="s">
        <v>423</v>
      </c>
      <c r="C431" s="229"/>
    </row>
    <row r="432" s="214" customFormat="1" customHeight="1" spans="1:3">
      <c r="A432" s="225">
        <v>2050804</v>
      </c>
      <c r="B432" s="225" t="s">
        <v>424</v>
      </c>
      <c r="C432" s="229"/>
    </row>
    <row r="433" s="214" customFormat="1" customHeight="1" spans="1:3">
      <c r="A433" s="225">
        <v>2050899</v>
      </c>
      <c r="B433" s="225" t="s">
        <v>425</v>
      </c>
      <c r="C433" s="229"/>
    </row>
    <row r="434" s="216" customFormat="1" customHeight="1" spans="1:3">
      <c r="A434" s="225">
        <v>20509</v>
      </c>
      <c r="B434" s="227" t="s">
        <v>426</v>
      </c>
      <c r="C434" s="228">
        <f>SUM(C435:C440)</f>
        <v>440</v>
      </c>
    </row>
    <row r="435" s="214" customFormat="1" customHeight="1" spans="1:3">
      <c r="A435" s="225">
        <v>2050901</v>
      </c>
      <c r="B435" s="225" t="s">
        <v>427</v>
      </c>
      <c r="C435" s="229"/>
    </row>
    <row r="436" s="214" customFormat="1" customHeight="1" spans="1:3">
      <c r="A436" s="225">
        <v>2050902</v>
      </c>
      <c r="B436" s="225" t="s">
        <v>428</v>
      </c>
      <c r="C436" s="229"/>
    </row>
    <row r="437" s="214" customFormat="1" customHeight="1" spans="1:3">
      <c r="A437" s="225">
        <v>2050903</v>
      </c>
      <c r="B437" s="225" t="s">
        <v>429</v>
      </c>
      <c r="C437" s="229"/>
    </row>
    <row r="438" s="214" customFormat="1" customHeight="1" spans="1:3">
      <c r="A438" s="225">
        <v>2050904</v>
      </c>
      <c r="B438" s="225" t="s">
        <v>430</v>
      </c>
      <c r="C438" s="229"/>
    </row>
    <row r="439" s="214" customFormat="1" customHeight="1" spans="1:3">
      <c r="A439" s="225">
        <v>2050905</v>
      </c>
      <c r="B439" s="225" t="s">
        <v>431</v>
      </c>
      <c r="C439" s="229"/>
    </row>
    <row r="440" s="214" customFormat="1" customHeight="1" spans="1:3">
      <c r="A440" s="225">
        <v>2050999</v>
      </c>
      <c r="B440" s="225" t="s">
        <v>432</v>
      </c>
      <c r="C440" s="229">
        <v>440</v>
      </c>
    </row>
    <row r="441" s="216" customFormat="1" customHeight="1" spans="1:3">
      <c r="A441" s="225">
        <v>20599</v>
      </c>
      <c r="B441" s="227" t="s">
        <v>433</v>
      </c>
      <c r="C441" s="228">
        <f>C442</f>
        <v>551</v>
      </c>
    </row>
    <row r="442" s="214" customFormat="1" customHeight="1" spans="1:3">
      <c r="A442" s="225">
        <v>2059999</v>
      </c>
      <c r="B442" s="225" t="s">
        <v>434</v>
      </c>
      <c r="C442" s="229">
        <v>551</v>
      </c>
    </row>
    <row r="443" s="216" customFormat="1" customHeight="1" spans="1:3">
      <c r="A443" s="225">
        <v>206</v>
      </c>
      <c r="B443" s="227" t="s">
        <v>78</v>
      </c>
      <c r="C443" s="228">
        <f>SUM(C444,C449,C458,C464,C469,C474,C479,C486,C490,C494)</f>
        <v>7011</v>
      </c>
    </row>
    <row r="444" s="216" customFormat="1" customHeight="1" spans="1:3">
      <c r="A444" s="225">
        <v>20601</v>
      </c>
      <c r="B444" s="227" t="s">
        <v>435</v>
      </c>
      <c r="C444" s="228">
        <f>SUM(C445:C448)</f>
        <v>226</v>
      </c>
    </row>
    <row r="445" s="214" customFormat="1" customHeight="1" spans="1:3">
      <c r="A445" s="225">
        <v>2060101</v>
      </c>
      <c r="B445" s="225" t="s">
        <v>160</v>
      </c>
      <c r="C445" s="229">
        <v>226</v>
      </c>
    </row>
    <row r="446" s="214" customFormat="1" customHeight="1" spans="1:3">
      <c r="A446" s="225">
        <v>2060102</v>
      </c>
      <c r="B446" s="225" t="s">
        <v>161</v>
      </c>
      <c r="C446" s="229"/>
    </row>
    <row r="447" s="214" customFormat="1" customHeight="1" spans="1:3">
      <c r="A447" s="225">
        <v>2060103</v>
      </c>
      <c r="B447" s="225" t="s">
        <v>162</v>
      </c>
      <c r="C447" s="229"/>
    </row>
    <row r="448" s="214" customFormat="1" customHeight="1" spans="1:3">
      <c r="A448" s="225">
        <v>2060199</v>
      </c>
      <c r="B448" s="225" t="s">
        <v>436</v>
      </c>
      <c r="C448" s="229"/>
    </row>
    <row r="449" s="216" customFormat="1" customHeight="1" spans="1:3">
      <c r="A449" s="225">
        <v>20602</v>
      </c>
      <c r="B449" s="227" t="s">
        <v>437</v>
      </c>
      <c r="C449" s="228">
        <f>SUM(C450:C457)</f>
        <v>61</v>
      </c>
    </row>
    <row r="450" s="214" customFormat="1" customHeight="1" spans="1:3">
      <c r="A450" s="225">
        <v>2060201</v>
      </c>
      <c r="B450" s="225" t="s">
        <v>438</v>
      </c>
      <c r="C450" s="229"/>
    </row>
    <row r="451" s="214" customFormat="1" customHeight="1" spans="1:3">
      <c r="A451" s="225">
        <v>2060203</v>
      </c>
      <c r="B451" s="225" t="s">
        <v>439</v>
      </c>
      <c r="C451" s="229"/>
    </row>
    <row r="452" s="214" customFormat="1" customHeight="1" spans="1:3">
      <c r="A452" s="225">
        <v>2060204</v>
      </c>
      <c r="B452" s="225" t="s">
        <v>440</v>
      </c>
      <c r="C452" s="229"/>
    </row>
    <row r="453" s="214" customFormat="1" customHeight="1" spans="1:3">
      <c r="A453" s="225">
        <v>2060205</v>
      </c>
      <c r="B453" s="225" t="s">
        <v>441</v>
      </c>
      <c r="C453" s="229"/>
    </row>
    <row r="454" s="214" customFormat="1" customHeight="1" spans="1:3">
      <c r="A454" s="225">
        <v>2060206</v>
      </c>
      <c r="B454" s="225" t="s">
        <v>442</v>
      </c>
      <c r="C454" s="229"/>
    </row>
    <row r="455" s="214" customFormat="1" customHeight="1" spans="1:3">
      <c r="A455" s="225">
        <v>2060207</v>
      </c>
      <c r="B455" s="225" t="s">
        <v>443</v>
      </c>
      <c r="C455" s="229"/>
    </row>
    <row r="456" s="214" customFormat="1" customHeight="1" spans="1:3">
      <c r="A456" s="225">
        <v>2060208</v>
      </c>
      <c r="B456" s="225" t="s">
        <v>444</v>
      </c>
      <c r="C456" s="229"/>
    </row>
    <row r="457" s="214" customFormat="1" customHeight="1" spans="1:3">
      <c r="A457" s="225">
        <v>2060299</v>
      </c>
      <c r="B457" s="225" t="s">
        <v>445</v>
      </c>
      <c r="C457" s="229">
        <v>61</v>
      </c>
    </row>
    <row r="458" s="216" customFormat="1" customHeight="1" spans="1:3">
      <c r="A458" s="225">
        <v>20603</v>
      </c>
      <c r="B458" s="227" t="s">
        <v>446</v>
      </c>
      <c r="C458" s="228">
        <f>SUM(C459:C463)</f>
        <v>0</v>
      </c>
    </row>
    <row r="459" s="214" customFormat="1" customHeight="1" spans="1:3">
      <c r="A459" s="225">
        <v>2060301</v>
      </c>
      <c r="B459" s="225" t="s">
        <v>438</v>
      </c>
      <c r="C459" s="229"/>
    </row>
    <row r="460" s="214" customFormat="1" customHeight="1" spans="1:3">
      <c r="A460" s="225">
        <v>2060302</v>
      </c>
      <c r="B460" s="225" t="s">
        <v>447</v>
      </c>
      <c r="C460" s="229"/>
    </row>
    <row r="461" s="214" customFormat="1" customHeight="1" spans="1:3">
      <c r="A461" s="225">
        <v>2060303</v>
      </c>
      <c r="B461" s="225" t="s">
        <v>448</v>
      </c>
      <c r="C461" s="229"/>
    </row>
    <row r="462" s="214" customFormat="1" customHeight="1" spans="1:3">
      <c r="A462" s="225">
        <v>2060304</v>
      </c>
      <c r="B462" s="225" t="s">
        <v>449</v>
      </c>
      <c r="C462" s="229"/>
    </row>
    <row r="463" s="214" customFormat="1" customHeight="1" spans="1:3">
      <c r="A463" s="225">
        <v>2060399</v>
      </c>
      <c r="B463" s="225" t="s">
        <v>450</v>
      </c>
      <c r="C463" s="229"/>
    </row>
    <row r="464" s="216" customFormat="1" customHeight="1" spans="1:3">
      <c r="A464" s="225">
        <v>20604</v>
      </c>
      <c r="B464" s="227" t="s">
        <v>451</v>
      </c>
      <c r="C464" s="228">
        <f>SUM(C465:C468)</f>
        <v>0</v>
      </c>
    </row>
    <row r="465" s="214" customFormat="1" customHeight="1" spans="1:3">
      <c r="A465" s="225">
        <v>2060401</v>
      </c>
      <c r="B465" s="225" t="s">
        <v>438</v>
      </c>
      <c r="C465" s="229"/>
    </row>
    <row r="466" s="214" customFormat="1" customHeight="1" spans="1:3">
      <c r="A466" s="225">
        <v>2060404</v>
      </c>
      <c r="B466" s="225" t="s">
        <v>452</v>
      </c>
      <c r="C466" s="229"/>
    </row>
    <row r="467" s="214" customFormat="1" customHeight="1" spans="1:3">
      <c r="A467" s="225">
        <v>2060405</v>
      </c>
      <c r="B467" s="225" t="s">
        <v>453</v>
      </c>
      <c r="C467" s="229"/>
    </row>
    <row r="468" s="214" customFormat="1" customHeight="1" spans="1:3">
      <c r="A468" s="225">
        <v>2060499</v>
      </c>
      <c r="B468" s="225" t="s">
        <v>454</v>
      </c>
      <c r="C468" s="229"/>
    </row>
    <row r="469" s="216" customFormat="1" customHeight="1" spans="1:3">
      <c r="A469" s="225">
        <v>20605</v>
      </c>
      <c r="B469" s="227" t="s">
        <v>455</v>
      </c>
      <c r="C469" s="228">
        <f>SUM(C470:C473)</f>
        <v>0</v>
      </c>
    </row>
    <row r="470" s="214" customFormat="1" customHeight="1" spans="1:3">
      <c r="A470" s="225">
        <v>2060501</v>
      </c>
      <c r="B470" s="225" t="s">
        <v>438</v>
      </c>
      <c r="C470" s="229"/>
    </row>
    <row r="471" s="214" customFormat="1" customHeight="1" spans="1:3">
      <c r="A471" s="225">
        <v>2060502</v>
      </c>
      <c r="B471" s="225" t="s">
        <v>456</v>
      </c>
      <c r="C471" s="229"/>
    </row>
    <row r="472" s="214" customFormat="1" customHeight="1" spans="1:3">
      <c r="A472" s="225">
        <v>2060503</v>
      </c>
      <c r="B472" s="225" t="s">
        <v>457</v>
      </c>
      <c r="C472" s="229"/>
    </row>
    <row r="473" s="214" customFormat="1" customHeight="1" spans="1:3">
      <c r="A473" s="225">
        <v>2060599</v>
      </c>
      <c r="B473" s="225" t="s">
        <v>458</v>
      </c>
      <c r="C473" s="229"/>
    </row>
    <row r="474" s="216" customFormat="1" customHeight="1" spans="1:3">
      <c r="A474" s="225">
        <v>20606</v>
      </c>
      <c r="B474" s="227" t="s">
        <v>459</v>
      </c>
      <c r="C474" s="228">
        <f>SUM(C475:C478)</f>
        <v>0</v>
      </c>
    </row>
    <row r="475" s="214" customFormat="1" customHeight="1" spans="1:3">
      <c r="A475" s="225">
        <v>2060601</v>
      </c>
      <c r="B475" s="225" t="s">
        <v>460</v>
      </c>
      <c r="C475" s="229"/>
    </row>
    <row r="476" s="214" customFormat="1" customHeight="1" spans="1:3">
      <c r="A476" s="225">
        <v>2060602</v>
      </c>
      <c r="B476" s="225" t="s">
        <v>461</v>
      </c>
      <c r="C476" s="229"/>
    </row>
    <row r="477" s="214" customFormat="1" customHeight="1" spans="1:3">
      <c r="A477" s="225">
        <v>2060603</v>
      </c>
      <c r="B477" s="225" t="s">
        <v>462</v>
      </c>
      <c r="C477" s="229"/>
    </row>
    <row r="478" s="214" customFormat="1" customHeight="1" spans="1:3">
      <c r="A478" s="225">
        <v>2060699</v>
      </c>
      <c r="B478" s="225" t="s">
        <v>463</v>
      </c>
      <c r="C478" s="229"/>
    </row>
    <row r="479" s="216" customFormat="1" customHeight="1" spans="1:3">
      <c r="A479" s="225">
        <v>20607</v>
      </c>
      <c r="B479" s="227" t="s">
        <v>464</v>
      </c>
      <c r="C479" s="228">
        <f>SUM(C480:C485)</f>
        <v>75</v>
      </c>
    </row>
    <row r="480" s="214" customFormat="1" customHeight="1" spans="1:3">
      <c r="A480" s="225">
        <v>2060701</v>
      </c>
      <c r="B480" s="225" t="s">
        <v>438</v>
      </c>
      <c r="C480" s="229">
        <v>75</v>
      </c>
    </row>
    <row r="481" s="214" customFormat="1" customHeight="1" spans="1:3">
      <c r="A481" s="225">
        <v>2060702</v>
      </c>
      <c r="B481" s="225" t="s">
        <v>465</v>
      </c>
      <c r="C481" s="229"/>
    </row>
    <row r="482" s="214" customFormat="1" customHeight="1" spans="1:3">
      <c r="A482" s="225">
        <v>2060703</v>
      </c>
      <c r="B482" s="225" t="s">
        <v>466</v>
      </c>
      <c r="C482" s="229"/>
    </row>
    <row r="483" s="214" customFormat="1" customHeight="1" spans="1:3">
      <c r="A483" s="225">
        <v>2060704</v>
      </c>
      <c r="B483" s="225" t="s">
        <v>467</v>
      </c>
      <c r="C483" s="229"/>
    </row>
    <row r="484" s="214" customFormat="1" customHeight="1" spans="1:3">
      <c r="A484" s="225">
        <v>2060705</v>
      </c>
      <c r="B484" s="225" t="s">
        <v>468</v>
      </c>
      <c r="C484" s="229"/>
    </row>
    <row r="485" s="214" customFormat="1" customHeight="1" spans="1:3">
      <c r="A485" s="225">
        <v>2060799</v>
      </c>
      <c r="B485" s="225" t="s">
        <v>469</v>
      </c>
      <c r="C485" s="229"/>
    </row>
    <row r="486" s="216" customFormat="1" customHeight="1" spans="1:3">
      <c r="A486" s="225">
        <v>20608</v>
      </c>
      <c r="B486" s="227" t="s">
        <v>470</v>
      </c>
      <c r="C486" s="228">
        <f>SUM(C487:C489)</f>
        <v>0</v>
      </c>
    </row>
    <row r="487" s="214" customFormat="1" customHeight="1" spans="1:3">
      <c r="A487" s="225">
        <v>2060801</v>
      </c>
      <c r="B487" s="225" t="s">
        <v>471</v>
      </c>
      <c r="C487" s="229"/>
    </row>
    <row r="488" s="214" customFormat="1" customHeight="1" spans="1:3">
      <c r="A488" s="225">
        <v>2060802</v>
      </c>
      <c r="B488" s="225" t="s">
        <v>472</v>
      </c>
      <c r="C488" s="229"/>
    </row>
    <row r="489" s="214" customFormat="1" customHeight="1" spans="1:3">
      <c r="A489" s="225">
        <v>2060899</v>
      </c>
      <c r="B489" s="225" t="s">
        <v>473</v>
      </c>
      <c r="C489" s="229"/>
    </row>
    <row r="490" s="216" customFormat="1" customHeight="1" spans="1:3">
      <c r="A490" s="225">
        <v>20609</v>
      </c>
      <c r="B490" s="227" t="s">
        <v>474</v>
      </c>
      <c r="C490" s="228">
        <f>SUM(C491:C493)</f>
        <v>0</v>
      </c>
    </row>
    <row r="491" s="214" customFormat="1" customHeight="1" spans="1:3">
      <c r="A491" s="225">
        <v>2060901</v>
      </c>
      <c r="B491" s="225" t="s">
        <v>475</v>
      </c>
      <c r="C491" s="229"/>
    </row>
    <row r="492" s="214" customFormat="1" customHeight="1" spans="1:3">
      <c r="A492" s="225">
        <v>2060902</v>
      </c>
      <c r="B492" s="225" t="s">
        <v>476</v>
      </c>
      <c r="C492" s="229"/>
    </row>
    <row r="493" s="214" customFormat="1" customHeight="1" spans="1:3">
      <c r="A493" s="225">
        <v>2060999</v>
      </c>
      <c r="B493" s="225" t="s">
        <v>477</v>
      </c>
      <c r="C493" s="229"/>
    </row>
    <row r="494" s="216" customFormat="1" customHeight="1" spans="1:3">
      <c r="A494" s="225">
        <v>20699</v>
      </c>
      <c r="B494" s="227" t="s">
        <v>478</v>
      </c>
      <c r="C494" s="228">
        <f>SUM(C495:C498)</f>
        <v>6649</v>
      </c>
    </row>
    <row r="495" s="214" customFormat="1" customHeight="1" spans="1:3">
      <c r="A495" s="225">
        <v>2069901</v>
      </c>
      <c r="B495" s="225" t="s">
        <v>479</v>
      </c>
      <c r="C495" s="229"/>
    </row>
    <row r="496" s="214" customFormat="1" customHeight="1" spans="1:3">
      <c r="A496" s="225">
        <v>2069902</v>
      </c>
      <c r="B496" s="225" t="s">
        <v>480</v>
      </c>
      <c r="C496" s="229"/>
    </row>
    <row r="497" s="214" customFormat="1" customHeight="1" spans="1:3">
      <c r="A497" s="225">
        <v>2069903</v>
      </c>
      <c r="B497" s="225" t="s">
        <v>481</v>
      </c>
      <c r="C497" s="229"/>
    </row>
    <row r="498" s="214" customFormat="1" customHeight="1" spans="1:3">
      <c r="A498" s="225">
        <v>2069999</v>
      </c>
      <c r="B498" s="225" t="s">
        <v>482</v>
      </c>
      <c r="C498" s="229">
        <v>6649</v>
      </c>
    </row>
    <row r="499" s="216" customFormat="1" customHeight="1" spans="1:3">
      <c r="A499" s="225">
        <v>207</v>
      </c>
      <c r="B499" s="227" t="s">
        <v>79</v>
      </c>
      <c r="C499" s="228">
        <f>SUM(C500,C516,C524,C535,C544,C552)</f>
        <v>1930</v>
      </c>
    </row>
    <row r="500" s="216" customFormat="1" customHeight="1" spans="1:3">
      <c r="A500" s="225">
        <v>20701</v>
      </c>
      <c r="B500" s="227" t="s">
        <v>483</v>
      </c>
      <c r="C500" s="228">
        <f>SUM(C501:C515)</f>
        <v>1162</v>
      </c>
    </row>
    <row r="501" s="214" customFormat="1" customHeight="1" spans="1:3">
      <c r="A501" s="225">
        <v>2070101</v>
      </c>
      <c r="B501" s="225" t="s">
        <v>160</v>
      </c>
      <c r="C501" s="229">
        <v>236</v>
      </c>
    </row>
    <row r="502" s="214" customFormat="1" customHeight="1" spans="1:3">
      <c r="A502" s="225">
        <v>2070102</v>
      </c>
      <c r="B502" s="225" t="s">
        <v>161</v>
      </c>
      <c r="C502" s="229">
        <v>113</v>
      </c>
    </row>
    <row r="503" s="214" customFormat="1" customHeight="1" spans="1:3">
      <c r="A503" s="225">
        <v>2070103</v>
      </c>
      <c r="B503" s="225" t="s">
        <v>162</v>
      </c>
      <c r="C503" s="229"/>
    </row>
    <row r="504" s="214" customFormat="1" customHeight="1" spans="1:3">
      <c r="A504" s="225">
        <v>2070104</v>
      </c>
      <c r="B504" s="225" t="s">
        <v>484</v>
      </c>
      <c r="C504" s="229"/>
    </row>
    <row r="505" s="214" customFormat="1" customHeight="1" spans="1:3">
      <c r="A505" s="225">
        <v>2070105</v>
      </c>
      <c r="B505" s="225" t="s">
        <v>485</v>
      </c>
      <c r="C505" s="229">
        <v>51</v>
      </c>
    </row>
    <row r="506" s="214" customFormat="1" customHeight="1" spans="1:3">
      <c r="A506" s="225">
        <v>2070106</v>
      </c>
      <c r="B506" s="225" t="s">
        <v>486</v>
      </c>
      <c r="C506" s="229"/>
    </row>
    <row r="507" s="214" customFormat="1" customHeight="1" spans="1:3">
      <c r="A507" s="225">
        <v>2070107</v>
      </c>
      <c r="B507" s="225" t="s">
        <v>487</v>
      </c>
      <c r="C507" s="229"/>
    </row>
    <row r="508" s="214" customFormat="1" customHeight="1" spans="1:3">
      <c r="A508" s="225">
        <v>2070108</v>
      </c>
      <c r="B508" s="225" t="s">
        <v>488</v>
      </c>
      <c r="C508" s="229"/>
    </row>
    <row r="509" s="214" customFormat="1" customHeight="1" spans="1:3">
      <c r="A509" s="225">
        <v>2070109</v>
      </c>
      <c r="B509" s="225" t="s">
        <v>489</v>
      </c>
      <c r="C509" s="229"/>
    </row>
    <row r="510" s="214" customFormat="1" customHeight="1" spans="1:3">
      <c r="A510" s="225">
        <v>2070110</v>
      </c>
      <c r="B510" s="225" t="s">
        <v>490</v>
      </c>
      <c r="C510" s="229"/>
    </row>
    <row r="511" s="214" customFormat="1" customHeight="1" spans="1:3">
      <c r="A511" s="225">
        <v>2070111</v>
      </c>
      <c r="B511" s="225" t="s">
        <v>491</v>
      </c>
      <c r="C511" s="229"/>
    </row>
    <row r="512" s="214" customFormat="1" customHeight="1" spans="1:3">
      <c r="A512" s="225">
        <v>2070112</v>
      </c>
      <c r="B512" s="225" t="s">
        <v>492</v>
      </c>
      <c r="C512" s="229"/>
    </row>
    <row r="513" s="214" customFormat="1" customHeight="1" spans="1:3">
      <c r="A513" s="225">
        <v>2070113</v>
      </c>
      <c r="B513" s="225" t="s">
        <v>493</v>
      </c>
      <c r="C513" s="229"/>
    </row>
    <row r="514" s="214" customFormat="1" customHeight="1" spans="1:3">
      <c r="A514" s="225">
        <v>2070114</v>
      </c>
      <c r="B514" s="225" t="s">
        <v>494</v>
      </c>
      <c r="C514" s="229"/>
    </row>
    <row r="515" s="214" customFormat="1" customHeight="1" spans="1:3">
      <c r="A515" s="225">
        <v>2070199</v>
      </c>
      <c r="B515" s="225" t="s">
        <v>495</v>
      </c>
      <c r="C515" s="229">
        <v>762</v>
      </c>
    </row>
    <row r="516" s="216" customFormat="1" customHeight="1" spans="1:3">
      <c r="A516" s="225">
        <v>20702</v>
      </c>
      <c r="B516" s="227" t="s">
        <v>496</v>
      </c>
      <c r="C516" s="228">
        <f>SUM(C517:C523)</f>
        <v>0</v>
      </c>
    </row>
    <row r="517" s="214" customFormat="1" customHeight="1" spans="1:3">
      <c r="A517" s="225">
        <v>2070201</v>
      </c>
      <c r="B517" s="225" t="s">
        <v>160</v>
      </c>
      <c r="C517" s="229"/>
    </row>
    <row r="518" s="214" customFormat="1" customHeight="1" spans="1:3">
      <c r="A518" s="225">
        <v>2070202</v>
      </c>
      <c r="B518" s="225" t="s">
        <v>161</v>
      </c>
      <c r="C518" s="229"/>
    </row>
    <row r="519" s="214" customFormat="1" customHeight="1" spans="1:3">
      <c r="A519" s="225">
        <v>2070203</v>
      </c>
      <c r="B519" s="225" t="s">
        <v>162</v>
      </c>
      <c r="C519" s="229"/>
    </row>
    <row r="520" s="214" customFormat="1" customHeight="1" spans="1:3">
      <c r="A520" s="225">
        <v>2070204</v>
      </c>
      <c r="B520" s="225" t="s">
        <v>497</v>
      </c>
      <c r="C520" s="229"/>
    </row>
    <row r="521" s="214" customFormat="1" customHeight="1" spans="1:3">
      <c r="A521" s="225">
        <v>2070205</v>
      </c>
      <c r="B521" s="225" t="s">
        <v>498</v>
      </c>
      <c r="C521" s="229"/>
    </row>
    <row r="522" s="214" customFormat="1" customHeight="1" spans="1:3">
      <c r="A522" s="225">
        <v>2070206</v>
      </c>
      <c r="B522" s="225" t="s">
        <v>499</v>
      </c>
      <c r="C522" s="229"/>
    </row>
    <row r="523" s="214" customFormat="1" customHeight="1" spans="1:3">
      <c r="A523" s="225">
        <v>2070299</v>
      </c>
      <c r="B523" s="225" t="s">
        <v>500</v>
      </c>
      <c r="C523" s="229"/>
    </row>
    <row r="524" s="216" customFormat="1" customHeight="1" spans="1:3">
      <c r="A524" s="225">
        <v>20703</v>
      </c>
      <c r="B524" s="227" t="s">
        <v>501</v>
      </c>
      <c r="C524" s="228">
        <f>SUM(C525:C534)</f>
        <v>0</v>
      </c>
    </row>
    <row r="525" s="214" customFormat="1" customHeight="1" spans="1:3">
      <c r="A525" s="225">
        <v>2070301</v>
      </c>
      <c r="B525" s="225" t="s">
        <v>160</v>
      </c>
      <c r="C525" s="229"/>
    </row>
    <row r="526" s="214" customFormat="1" customHeight="1" spans="1:3">
      <c r="A526" s="225">
        <v>2070302</v>
      </c>
      <c r="B526" s="225" t="s">
        <v>161</v>
      </c>
      <c r="C526" s="229"/>
    </row>
    <row r="527" s="214" customFormat="1" customHeight="1" spans="1:3">
      <c r="A527" s="225">
        <v>2070303</v>
      </c>
      <c r="B527" s="225" t="s">
        <v>162</v>
      </c>
      <c r="C527" s="229"/>
    </row>
    <row r="528" s="214" customFormat="1" customHeight="1" spans="1:3">
      <c r="A528" s="225">
        <v>2070304</v>
      </c>
      <c r="B528" s="225" t="s">
        <v>502</v>
      </c>
      <c r="C528" s="229"/>
    </row>
    <row r="529" s="214" customFormat="1" customHeight="1" spans="1:3">
      <c r="A529" s="225">
        <v>2070305</v>
      </c>
      <c r="B529" s="225" t="s">
        <v>503</v>
      </c>
      <c r="C529" s="229"/>
    </row>
    <row r="530" s="214" customFormat="1" customHeight="1" spans="1:3">
      <c r="A530" s="225">
        <v>2070306</v>
      </c>
      <c r="B530" s="225" t="s">
        <v>504</v>
      </c>
      <c r="C530" s="229"/>
    </row>
    <row r="531" s="214" customFormat="1" customHeight="1" spans="1:3">
      <c r="A531" s="225">
        <v>2070307</v>
      </c>
      <c r="B531" s="225" t="s">
        <v>505</v>
      </c>
      <c r="C531" s="229"/>
    </row>
    <row r="532" s="214" customFormat="1" customHeight="1" spans="1:3">
      <c r="A532" s="225">
        <v>2070308</v>
      </c>
      <c r="B532" s="225" t="s">
        <v>506</v>
      </c>
      <c r="C532" s="229"/>
    </row>
    <row r="533" s="214" customFormat="1" customHeight="1" spans="1:3">
      <c r="A533" s="225">
        <v>2070309</v>
      </c>
      <c r="B533" s="225" t="s">
        <v>507</v>
      </c>
      <c r="C533" s="229"/>
    </row>
    <row r="534" s="214" customFormat="1" customHeight="1" spans="1:3">
      <c r="A534" s="225">
        <v>2070399</v>
      </c>
      <c r="B534" s="225" t="s">
        <v>508</v>
      </c>
      <c r="C534" s="229"/>
    </row>
    <row r="535" s="216" customFormat="1" customHeight="1" spans="1:3">
      <c r="A535" s="225">
        <v>20706</v>
      </c>
      <c r="B535" s="230" t="s">
        <v>509</v>
      </c>
      <c r="C535" s="228">
        <f>SUM(C536:C543)</f>
        <v>0</v>
      </c>
    </row>
    <row r="536" s="214" customFormat="1" customHeight="1" spans="1:3">
      <c r="A536" s="225">
        <v>2070601</v>
      </c>
      <c r="B536" s="199" t="s">
        <v>160</v>
      </c>
      <c r="C536" s="229"/>
    </row>
    <row r="537" s="214" customFormat="1" customHeight="1" spans="1:3">
      <c r="A537" s="225">
        <v>2070602</v>
      </c>
      <c r="B537" s="199" t="s">
        <v>161</v>
      </c>
      <c r="C537" s="229"/>
    </row>
    <row r="538" s="214" customFormat="1" customHeight="1" spans="1:3">
      <c r="A538" s="225">
        <v>2070603</v>
      </c>
      <c r="B538" s="199" t="s">
        <v>162</v>
      </c>
      <c r="C538" s="229"/>
    </row>
    <row r="539" s="214" customFormat="1" customHeight="1" spans="1:3">
      <c r="A539" s="225">
        <v>2070604</v>
      </c>
      <c r="B539" s="199" t="s">
        <v>510</v>
      </c>
      <c r="C539" s="229"/>
    </row>
    <row r="540" s="214" customFormat="1" customHeight="1" spans="1:3">
      <c r="A540" s="225">
        <v>2070605</v>
      </c>
      <c r="B540" s="199" t="s">
        <v>511</v>
      </c>
      <c r="C540" s="229"/>
    </row>
    <row r="541" s="214" customFormat="1" customHeight="1" spans="1:3">
      <c r="A541" s="225">
        <v>2070606</v>
      </c>
      <c r="B541" s="199" t="s">
        <v>512</v>
      </c>
      <c r="C541" s="229"/>
    </row>
    <row r="542" s="214" customFormat="1" customHeight="1" spans="1:3">
      <c r="A542" s="225">
        <v>2070607</v>
      </c>
      <c r="B542" s="199" t="s">
        <v>513</v>
      </c>
      <c r="C542" s="229"/>
    </row>
    <row r="543" s="214" customFormat="1" customHeight="1" spans="1:3">
      <c r="A543" s="225">
        <v>2070699</v>
      </c>
      <c r="B543" s="199" t="s">
        <v>514</v>
      </c>
      <c r="C543" s="229"/>
    </row>
    <row r="544" s="216" customFormat="1" customHeight="1" spans="1:3">
      <c r="A544" s="225">
        <v>20708</v>
      </c>
      <c r="B544" s="230" t="s">
        <v>515</v>
      </c>
      <c r="C544" s="228">
        <f>SUM(C545:C551)</f>
        <v>271</v>
      </c>
    </row>
    <row r="545" s="214" customFormat="1" customHeight="1" spans="1:3">
      <c r="A545" s="225">
        <v>2070801</v>
      </c>
      <c r="B545" s="199" t="s">
        <v>160</v>
      </c>
      <c r="C545" s="229">
        <v>220</v>
      </c>
    </row>
    <row r="546" s="214" customFormat="1" customHeight="1" spans="1:3">
      <c r="A546" s="225">
        <v>2070802</v>
      </c>
      <c r="B546" s="199" t="s">
        <v>161</v>
      </c>
      <c r="C546" s="229"/>
    </row>
    <row r="547" s="214" customFormat="1" customHeight="1" spans="1:3">
      <c r="A547" s="225">
        <v>2070803</v>
      </c>
      <c r="B547" s="199" t="s">
        <v>162</v>
      </c>
      <c r="C547" s="229"/>
    </row>
    <row r="548" s="214" customFormat="1" customHeight="1" spans="1:3">
      <c r="A548" s="225">
        <v>2070806</v>
      </c>
      <c r="B548" s="199" t="s">
        <v>516</v>
      </c>
      <c r="C548" s="229"/>
    </row>
    <row r="549" s="214" customFormat="1" customHeight="1" spans="1:3">
      <c r="A549" s="225">
        <v>2070807</v>
      </c>
      <c r="B549" s="199" t="s">
        <v>517</v>
      </c>
      <c r="C549" s="229"/>
    </row>
    <row r="550" s="214" customFormat="1" customHeight="1" spans="1:3">
      <c r="A550" s="225">
        <v>2070808</v>
      </c>
      <c r="B550" s="199" t="s">
        <v>518</v>
      </c>
      <c r="C550" s="229">
        <v>51</v>
      </c>
    </row>
    <row r="551" s="214" customFormat="1" customHeight="1" spans="1:3">
      <c r="A551" s="225">
        <v>2070899</v>
      </c>
      <c r="B551" s="199" t="s">
        <v>519</v>
      </c>
      <c r="C551" s="229"/>
    </row>
    <row r="552" s="216" customFormat="1" customHeight="1" spans="1:3">
      <c r="A552" s="225">
        <v>20799</v>
      </c>
      <c r="B552" s="227" t="s">
        <v>520</v>
      </c>
      <c r="C552" s="228">
        <f>SUM(C553:C555)</f>
        <v>497</v>
      </c>
    </row>
    <row r="553" s="214" customFormat="1" customHeight="1" spans="1:3">
      <c r="A553" s="225">
        <v>2079902</v>
      </c>
      <c r="B553" s="225" t="s">
        <v>521</v>
      </c>
      <c r="C553" s="229"/>
    </row>
    <row r="554" s="214" customFormat="1" customHeight="1" spans="1:3">
      <c r="A554" s="225">
        <v>2079903</v>
      </c>
      <c r="B554" s="225" t="s">
        <v>522</v>
      </c>
      <c r="C554" s="229"/>
    </row>
    <row r="555" s="214" customFormat="1" customHeight="1" spans="1:3">
      <c r="A555" s="225">
        <v>2079999</v>
      </c>
      <c r="B555" s="225" t="s">
        <v>523</v>
      </c>
      <c r="C555" s="229">
        <v>497</v>
      </c>
    </row>
    <row r="556" s="216" customFormat="1" customHeight="1" spans="1:3">
      <c r="A556" s="225">
        <v>208</v>
      </c>
      <c r="B556" s="227" t="s">
        <v>80</v>
      </c>
      <c r="C556" s="228">
        <f>SUM(C557,C576,C585,C587,C596,C600,C610,C619,C626,C634,C643,C649,C652,C655,C658,C661,C664,C668,C672,C680,C683)</f>
        <v>51000</v>
      </c>
    </row>
    <row r="557" s="214" customFormat="1" customHeight="1" spans="1:3">
      <c r="A557" s="225">
        <v>20801</v>
      </c>
      <c r="B557" s="227" t="s">
        <v>524</v>
      </c>
      <c r="C557" s="228">
        <f>SUM(C558:C575)</f>
        <v>1966</v>
      </c>
    </row>
    <row r="558" s="214" customFormat="1" customHeight="1" spans="1:3">
      <c r="A558" s="225">
        <v>2080101</v>
      </c>
      <c r="B558" s="225" t="s">
        <v>160</v>
      </c>
      <c r="C558" s="229">
        <v>962</v>
      </c>
    </row>
    <row r="559" s="214" customFormat="1" customHeight="1" spans="1:3">
      <c r="A559" s="225">
        <v>2080102</v>
      </c>
      <c r="B559" s="225" t="s">
        <v>161</v>
      </c>
      <c r="C559" s="229"/>
    </row>
    <row r="560" s="214" customFormat="1" customHeight="1" spans="1:3">
      <c r="A560" s="225">
        <v>2080103</v>
      </c>
      <c r="B560" s="225" t="s">
        <v>162</v>
      </c>
      <c r="C560" s="229"/>
    </row>
    <row r="561" s="214" customFormat="1" customHeight="1" spans="1:3">
      <c r="A561" s="225">
        <v>2080104</v>
      </c>
      <c r="B561" s="225" t="s">
        <v>525</v>
      </c>
      <c r="C561" s="229"/>
    </row>
    <row r="562" s="214" customFormat="1" customHeight="1" spans="1:3">
      <c r="A562" s="225">
        <v>2080105</v>
      </c>
      <c r="B562" s="225" t="s">
        <v>526</v>
      </c>
      <c r="C562" s="229">
        <v>19</v>
      </c>
    </row>
    <row r="563" s="214" customFormat="1" customHeight="1" spans="1:3">
      <c r="A563" s="225">
        <v>2080106</v>
      </c>
      <c r="B563" s="225" t="s">
        <v>527</v>
      </c>
      <c r="C563" s="229">
        <v>234</v>
      </c>
    </row>
    <row r="564" s="214" customFormat="1" customHeight="1" spans="1:3">
      <c r="A564" s="225">
        <v>2080107</v>
      </c>
      <c r="B564" s="225" t="s">
        <v>528</v>
      </c>
      <c r="C564" s="229">
        <v>260</v>
      </c>
    </row>
    <row r="565" s="214" customFormat="1" customHeight="1" spans="1:3">
      <c r="A565" s="225">
        <v>2080108</v>
      </c>
      <c r="B565" s="225" t="s">
        <v>201</v>
      </c>
      <c r="C565" s="229"/>
    </row>
    <row r="566" s="214" customFormat="1" customHeight="1" spans="1:3">
      <c r="A566" s="225">
        <v>2080109</v>
      </c>
      <c r="B566" s="225" t="s">
        <v>529</v>
      </c>
      <c r="C566" s="229">
        <v>91</v>
      </c>
    </row>
    <row r="567" s="214" customFormat="1" customHeight="1" spans="1:3">
      <c r="A567" s="225">
        <v>2080110</v>
      </c>
      <c r="B567" s="225" t="s">
        <v>530</v>
      </c>
      <c r="C567" s="229"/>
    </row>
    <row r="568" s="214" customFormat="1" customHeight="1" spans="1:3">
      <c r="A568" s="225">
        <v>2080111</v>
      </c>
      <c r="B568" s="225" t="s">
        <v>531</v>
      </c>
      <c r="C568" s="229"/>
    </row>
    <row r="569" s="214" customFormat="1" customHeight="1" spans="1:3">
      <c r="A569" s="225">
        <v>2080112</v>
      </c>
      <c r="B569" s="225" t="s">
        <v>532</v>
      </c>
      <c r="C569" s="229"/>
    </row>
    <row r="570" s="214" customFormat="1" customHeight="1" spans="1:3">
      <c r="A570" s="225">
        <v>2080113</v>
      </c>
      <c r="B570" s="225" t="s">
        <v>533</v>
      </c>
      <c r="C570" s="229"/>
    </row>
    <row r="571" s="214" customFormat="1" customHeight="1" spans="1:3">
      <c r="A571" s="225">
        <v>2080114</v>
      </c>
      <c r="B571" s="225" t="s">
        <v>534</v>
      </c>
      <c r="C571" s="229"/>
    </row>
    <row r="572" s="214" customFormat="1" customHeight="1" spans="1:3">
      <c r="A572" s="225">
        <v>2080115</v>
      </c>
      <c r="B572" s="225" t="s">
        <v>535</v>
      </c>
      <c r="C572" s="229"/>
    </row>
    <row r="573" s="214" customFormat="1" customHeight="1" spans="1:3">
      <c r="A573" s="225">
        <v>2080116</v>
      </c>
      <c r="B573" s="225" t="s">
        <v>536</v>
      </c>
      <c r="C573" s="229"/>
    </row>
    <row r="574" s="214" customFormat="1" customHeight="1" spans="1:3">
      <c r="A574" s="225">
        <v>2080150</v>
      </c>
      <c r="B574" s="225" t="s">
        <v>169</v>
      </c>
      <c r="C574" s="229"/>
    </row>
    <row r="575" s="214" customFormat="1" customHeight="1" spans="1:3">
      <c r="A575" s="225">
        <v>2080199</v>
      </c>
      <c r="B575" s="225" t="s">
        <v>537</v>
      </c>
      <c r="C575" s="229">
        <v>400</v>
      </c>
    </row>
    <row r="576" s="214" customFormat="1" customHeight="1" spans="1:3">
      <c r="A576" s="225">
        <v>20802</v>
      </c>
      <c r="B576" s="227" t="s">
        <v>538</v>
      </c>
      <c r="C576" s="228">
        <f>SUM(C577:C584)</f>
        <v>2201</v>
      </c>
    </row>
    <row r="577" s="214" customFormat="1" customHeight="1" spans="1:3">
      <c r="A577" s="225">
        <v>2080201</v>
      </c>
      <c r="B577" s="225" t="s">
        <v>160</v>
      </c>
      <c r="C577" s="229">
        <v>653</v>
      </c>
    </row>
    <row r="578" s="214" customFormat="1" customHeight="1" spans="1:3">
      <c r="A578" s="225">
        <v>2080202</v>
      </c>
      <c r="B578" s="225" t="s">
        <v>161</v>
      </c>
      <c r="C578" s="229"/>
    </row>
    <row r="579" s="214" customFormat="1" customHeight="1" spans="1:3">
      <c r="A579" s="225">
        <v>2080203</v>
      </c>
      <c r="B579" s="225" t="s">
        <v>162</v>
      </c>
      <c r="C579" s="229"/>
    </row>
    <row r="580" s="214" customFormat="1" customHeight="1" spans="1:3">
      <c r="A580" s="225">
        <v>2080206</v>
      </c>
      <c r="B580" s="225" t="s">
        <v>539</v>
      </c>
      <c r="C580" s="229"/>
    </row>
    <row r="581" s="214" customFormat="1" customHeight="1" spans="1:3">
      <c r="A581" s="225">
        <v>2080207</v>
      </c>
      <c r="B581" s="225" t="s">
        <v>540</v>
      </c>
      <c r="C581" s="229"/>
    </row>
    <row r="582" s="214" customFormat="1" customHeight="1" spans="1:3">
      <c r="A582" s="225">
        <v>2080208</v>
      </c>
      <c r="B582" s="225" t="s">
        <v>541</v>
      </c>
      <c r="C582" s="229"/>
    </row>
    <row r="583" s="214" customFormat="1" customHeight="1" spans="1:3">
      <c r="A583" s="225">
        <v>2080209</v>
      </c>
      <c r="B583" s="225" t="s">
        <v>542</v>
      </c>
      <c r="C583" s="229">
        <v>1426</v>
      </c>
    </row>
    <row r="584" s="214" customFormat="1" customHeight="1" spans="1:3">
      <c r="A584" s="225">
        <v>2080299</v>
      </c>
      <c r="B584" s="225" t="s">
        <v>543</v>
      </c>
      <c r="C584" s="229">
        <v>122</v>
      </c>
    </row>
    <row r="585" s="214" customFormat="1" customHeight="1" spans="1:3">
      <c r="A585" s="225">
        <v>20804</v>
      </c>
      <c r="B585" s="227" t="s">
        <v>544</v>
      </c>
      <c r="C585" s="228">
        <f>C586</f>
        <v>0</v>
      </c>
    </row>
    <row r="586" s="214" customFormat="1" customHeight="1" spans="1:3">
      <c r="A586" s="225">
        <v>2080402</v>
      </c>
      <c r="B586" s="225" t="s">
        <v>545</v>
      </c>
      <c r="C586" s="229"/>
    </row>
    <row r="587" s="214" customFormat="1" customHeight="1" spans="1:3">
      <c r="A587" s="225">
        <v>20805</v>
      </c>
      <c r="B587" s="227" t="s">
        <v>546</v>
      </c>
      <c r="C587" s="228">
        <f>SUM(C588:C595)</f>
        <v>25573</v>
      </c>
    </row>
    <row r="588" s="214" customFormat="1" customHeight="1" spans="1:3">
      <c r="A588" s="225">
        <v>2080501</v>
      </c>
      <c r="B588" s="225" t="s">
        <v>547</v>
      </c>
      <c r="C588" s="229">
        <v>2298</v>
      </c>
    </row>
    <row r="589" s="214" customFormat="1" customHeight="1" spans="1:3">
      <c r="A589" s="225">
        <v>2080502</v>
      </c>
      <c r="B589" s="225" t="s">
        <v>548</v>
      </c>
      <c r="C589" s="229">
        <v>3735</v>
      </c>
    </row>
    <row r="590" s="214" customFormat="1" customHeight="1" spans="1:3">
      <c r="A590" s="225">
        <v>2080503</v>
      </c>
      <c r="B590" s="225" t="s">
        <v>549</v>
      </c>
      <c r="C590" s="229"/>
    </row>
    <row r="591" s="214" customFormat="1" customHeight="1" spans="1:3">
      <c r="A591" s="225">
        <v>2080505</v>
      </c>
      <c r="B591" s="225" t="s">
        <v>550</v>
      </c>
      <c r="C591" s="229">
        <v>5146</v>
      </c>
    </row>
    <row r="592" s="214" customFormat="1" customHeight="1" spans="1:3">
      <c r="A592" s="225">
        <v>2080506</v>
      </c>
      <c r="B592" s="225" t="s">
        <v>551</v>
      </c>
      <c r="C592" s="229">
        <v>3260</v>
      </c>
    </row>
    <row r="593" s="214" customFormat="1" customHeight="1" spans="1:3">
      <c r="A593" s="225">
        <v>2080507</v>
      </c>
      <c r="B593" s="225" t="s">
        <v>552</v>
      </c>
      <c r="C593" s="229">
        <v>11134</v>
      </c>
    </row>
    <row r="594" s="214" customFormat="1" customHeight="1" spans="1:3">
      <c r="A594" s="225">
        <v>2080508</v>
      </c>
      <c r="B594" s="225" t="s">
        <v>553</v>
      </c>
      <c r="C594" s="229"/>
    </row>
    <row r="595" s="214" customFormat="1" customHeight="1" spans="1:3">
      <c r="A595" s="225">
        <v>2080599</v>
      </c>
      <c r="B595" s="225" t="s">
        <v>554</v>
      </c>
      <c r="C595" s="229"/>
    </row>
    <row r="596" s="214" customFormat="1" customHeight="1" spans="1:3">
      <c r="A596" s="225">
        <v>20806</v>
      </c>
      <c r="B596" s="227" t="s">
        <v>555</v>
      </c>
      <c r="C596" s="228">
        <f>SUM(C597:C599)</f>
        <v>0</v>
      </c>
    </row>
    <row r="597" s="214" customFormat="1" customHeight="1" spans="1:3">
      <c r="A597" s="225">
        <v>2080601</v>
      </c>
      <c r="B597" s="225" t="s">
        <v>556</v>
      </c>
      <c r="C597" s="229"/>
    </row>
    <row r="598" s="214" customFormat="1" customHeight="1" spans="1:3">
      <c r="A598" s="225">
        <v>2080602</v>
      </c>
      <c r="B598" s="225" t="s">
        <v>557</v>
      </c>
      <c r="C598" s="229"/>
    </row>
    <row r="599" s="214" customFormat="1" customHeight="1" spans="1:3">
      <c r="A599" s="225">
        <v>2080699</v>
      </c>
      <c r="B599" s="225" t="s">
        <v>558</v>
      </c>
      <c r="C599" s="229"/>
    </row>
    <row r="600" s="214" customFormat="1" customHeight="1" spans="1:3">
      <c r="A600" s="225">
        <v>20807</v>
      </c>
      <c r="B600" s="227" t="s">
        <v>559</v>
      </c>
      <c r="C600" s="228">
        <f>SUM(C601:C609)</f>
        <v>100</v>
      </c>
    </row>
    <row r="601" s="214" customFormat="1" customHeight="1" spans="1:3">
      <c r="A601" s="225">
        <v>2080701</v>
      </c>
      <c r="B601" s="225" t="s">
        <v>560</v>
      </c>
      <c r="C601" s="229"/>
    </row>
    <row r="602" s="214" customFormat="1" customHeight="1" spans="1:3">
      <c r="A602" s="225">
        <v>2080702</v>
      </c>
      <c r="B602" s="225" t="s">
        <v>561</v>
      </c>
      <c r="C602" s="229"/>
    </row>
    <row r="603" s="214" customFormat="1" customHeight="1" spans="1:3">
      <c r="A603" s="225">
        <v>2080704</v>
      </c>
      <c r="B603" s="225" t="s">
        <v>562</v>
      </c>
      <c r="C603" s="229"/>
    </row>
    <row r="604" s="214" customFormat="1" customHeight="1" spans="1:3">
      <c r="A604" s="225">
        <v>2080705</v>
      </c>
      <c r="B604" s="225" t="s">
        <v>563</v>
      </c>
      <c r="C604" s="229"/>
    </row>
    <row r="605" s="214" customFormat="1" customHeight="1" spans="1:3">
      <c r="A605" s="225">
        <v>2080709</v>
      </c>
      <c r="B605" s="225" t="s">
        <v>564</v>
      </c>
      <c r="C605" s="229"/>
    </row>
    <row r="606" s="214" customFormat="1" customHeight="1" spans="1:3">
      <c r="A606" s="225">
        <v>2080711</v>
      </c>
      <c r="B606" s="225" t="s">
        <v>565</v>
      </c>
      <c r="C606" s="229"/>
    </row>
    <row r="607" s="214" customFormat="1" customHeight="1" spans="1:3">
      <c r="A607" s="225">
        <v>2080712</v>
      </c>
      <c r="B607" s="225" t="s">
        <v>566</v>
      </c>
      <c r="C607" s="229"/>
    </row>
    <row r="608" s="214" customFormat="1" customHeight="1" spans="1:3">
      <c r="A608" s="225">
        <v>2080713</v>
      </c>
      <c r="B608" s="225" t="s">
        <v>567</v>
      </c>
      <c r="C608" s="229"/>
    </row>
    <row r="609" s="214" customFormat="1" customHeight="1" spans="1:3">
      <c r="A609" s="225">
        <v>2080799</v>
      </c>
      <c r="B609" s="225" t="s">
        <v>568</v>
      </c>
      <c r="C609" s="229">
        <v>100</v>
      </c>
    </row>
    <row r="610" s="214" customFormat="1" customHeight="1" spans="1:3">
      <c r="A610" s="225">
        <v>20808</v>
      </c>
      <c r="B610" s="227" t="s">
        <v>569</v>
      </c>
      <c r="C610" s="228">
        <f>SUM(C611:C618)</f>
        <v>2100</v>
      </c>
    </row>
    <row r="611" s="214" customFormat="1" customHeight="1" spans="1:3">
      <c r="A611" s="225">
        <v>2080801</v>
      </c>
      <c r="B611" s="225" t="s">
        <v>570</v>
      </c>
      <c r="C611" s="229">
        <v>500</v>
      </c>
    </row>
    <row r="612" s="214" customFormat="1" customHeight="1" spans="1:3">
      <c r="A612" s="225">
        <v>2080802</v>
      </c>
      <c r="B612" s="225" t="s">
        <v>571</v>
      </c>
      <c r="C612" s="229"/>
    </row>
    <row r="613" s="214" customFormat="1" customHeight="1" spans="1:3">
      <c r="A613" s="225">
        <v>2080803</v>
      </c>
      <c r="B613" s="225" t="s">
        <v>572</v>
      </c>
      <c r="C613" s="229"/>
    </row>
    <row r="614" s="214" customFormat="1" customHeight="1" spans="1:3">
      <c r="A614" s="225">
        <v>2080805</v>
      </c>
      <c r="B614" s="225" t="s">
        <v>573</v>
      </c>
      <c r="C614" s="229">
        <v>151</v>
      </c>
    </row>
    <row r="615" s="214" customFormat="1" customHeight="1" spans="1:3">
      <c r="A615" s="225">
        <v>2080806</v>
      </c>
      <c r="B615" s="225" t="s">
        <v>574</v>
      </c>
      <c r="C615" s="229"/>
    </row>
    <row r="616" s="214" customFormat="1" customHeight="1" spans="1:3">
      <c r="A616" s="225">
        <v>2080807</v>
      </c>
      <c r="B616" s="225" t="s">
        <v>575</v>
      </c>
      <c r="C616" s="229"/>
    </row>
    <row r="617" s="214" customFormat="1" customHeight="1" spans="1:3">
      <c r="A617" s="225">
        <v>2080808</v>
      </c>
      <c r="B617" s="225" t="s">
        <v>576</v>
      </c>
      <c r="C617" s="229">
        <v>20</v>
      </c>
    </row>
    <row r="618" s="214" customFormat="1" customHeight="1" spans="1:3">
      <c r="A618" s="225">
        <v>2080899</v>
      </c>
      <c r="B618" s="225" t="s">
        <v>577</v>
      </c>
      <c r="C618" s="229">
        <v>1429</v>
      </c>
    </row>
    <row r="619" s="214" customFormat="1" customHeight="1" spans="1:3">
      <c r="A619" s="225">
        <v>20809</v>
      </c>
      <c r="B619" s="227" t="s">
        <v>578</v>
      </c>
      <c r="C619" s="228">
        <f>SUM(C620:C625)</f>
        <v>137</v>
      </c>
    </row>
    <row r="620" s="214" customFormat="1" customHeight="1" spans="1:3">
      <c r="A620" s="225">
        <v>2080901</v>
      </c>
      <c r="B620" s="225" t="s">
        <v>579</v>
      </c>
      <c r="C620" s="229">
        <v>137</v>
      </c>
    </row>
    <row r="621" s="214" customFormat="1" customHeight="1" spans="1:3">
      <c r="A621" s="225">
        <v>2080902</v>
      </c>
      <c r="B621" s="225" t="s">
        <v>580</v>
      </c>
      <c r="C621" s="229"/>
    </row>
    <row r="622" s="214" customFormat="1" customHeight="1" spans="1:3">
      <c r="A622" s="225">
        <v>2080903</v>
      </c>
      <c r="B622" s="225" t="s">
        <v>581</v>
      </c>
      <c r="C622" s="229"/>
    </row>
    <row r="623" s="214" customFormat="1" customHeight="1" spans="1:3">
      <c r="A623" s="225">
        <v>2080904</v>
      </c>
      <c r="B623" s="225" t="s">
        <v>582</v>
      </c>
      <c r="C623" s="229"/>
    </row>
    <row r="624" s="214" customFormat="1" customHeight="1" spans="1:3">
      <c r="A624" s="225">
        <v>2080905</v>
      </c>
      <c r="B624" s="225" t="s">
        <v>583</v>
      </c>
      <c r="C624" s="229"/>
    </row>
    <row r="625" s="214" customFormat="1" customHeight="1" spans="1:3">
      <c r="A625" s="225">
        <v>2080999</v>
      </c>
      <c r="B625" s="225" t="s">
        <v>584</v>
      </c>
      <c r="C625" s="229"/>
    </row>
    <row r="626" s="214" customFormat="1" customHeight="1" spans="1:3">
      <c r="A626" s="225">
        <v>20810</v>
      </c>
      <c r="B626" s="227" t="s">
        <v>585</v>
      </c>
      <c r="C626" s="228">
        <f>SUM(C627:C633)</f>
        <v>497</v>
      </c>
    </row>
    <row r="627" s="214" customFormat="1" customHeight="1" spans="1:3">
      <c r="A627" s="225">
        <v>2081001</v>
      </c>
      <c r="B627" s="225" t="s">
        <v>586</v>
      </c>
      <c r="C627" s="229">
        <v>251</v>
      </c>
    </row>
    <row r="628" s="214" customFormat="1" customHeight="1" spans="1:3">
      <c r="A628" s="225">
        <v>2081002</v>
      </c>
      <c r="B628" s="225" t="s">
        <v>587</v>
      </c>
      <c r="C628" s="229">
        <v>231</v>
      </c>
    </row>
    <row r="629" s="214" customFormat="1" customHeight="1" spans="1:3">
      <c r="A629" s="225">
        <v>2081003</v>
      </c>
      <c r="B629" s="225" t="s">
        <v>588</v>
      </c>
      <c r="C629" s="229"/>
    </row>
    <row r="630" s="214" customFormat="1" customHeight="1" spans="1:3">
      <c r="A630" s="225">
        <v>2081004</v>
      </c>
      <c r="B630" s="225" t="s">
        <v>589</v>
      </c>
      <c r="C630" s="229">
        <v>15</v>
      </c>
    </row>
    <row r="631" s="214" customFormat="1" customHeight="1" spans="1:3">
      <c r="A631" s="225">
        <v>2081005</v>
      </c>
      <c r="B631" s="225" t="s">
        <v>590</v>
      </c>
      <c r="C631" s="229"/>
    </row>
    <row r="632" s="214" customFormat="1" customHeight="1" spans="1:3">
      <c r="A632" s="225">
        <v>2081006</v>
      </c>
      <c r="B632" s="225" t="s">
        <v>591</v>
      </c>
      <c r="C632" s="229"/>
    </row>
    <row r="633" s="214" customFormat="1" customHeight="1" spans="1:3">
      <c r="A633" s="225">
        <v>2081099</v>
      </c>
      <c r="B633" s="225" t="s">
        <v>592</v>
      </c>
      <c r="C633" s="229"/>
    </row>
    <row r="634" s="214" customFormat="1" customHeight="1" spans="1:3">
      <c r="A634" s="225">
        <v>20811</v>
      </c>
      <c r="B634" s="227" t="s">
        <v>593</v>
      </c>
      <c r="C634" s="228">
        <f>SUM(C635:C642)</f>
        <v>986</v>
      </c>
    </row>
    <row r="635" s="214" customFormat="1" customHeight="1" spans="1:3">
      <c r="A635" s="225">
        <v>2081101</v>
      </c>
      <c r="B635" s="225" t="s">
        <v>160</v>
      </c>
      <c r="C635" s="229">
        <v>89</v>
      </c>
    </row>
    <row r="636" s="214" customFormat="1" customHeight="1" spans="1:3">
      <c r="A636" s="225">
        <v>2081102</v>
      </c>
      <c r="B636" s="225" t="s">
        <v>161</v>
      </c>
      <c r="C636" s="229">
        <v>24</v>
      </c>
    </row>
    <row r="637" s="214" customFormat="1" customHeight="1" spans="1:3">
      <c r="A637" s="225">
        <v>2081103</v>
      </c>
      <c r="B637" s="225" t="s">
        <v>162</v>
      </c>
      <c r="C637" s="229"/>
    </row>
    <row r="638" s="214" customFormat="1" customHeight="1" spans="1:3">
      <c r="A638" s="225">
        <v>2081104</v>
      </c>
      <c r="B638" s="225" t="s">
        <v>594</v>
      </c>
      <c r="C638" s="229">
        <v>75</v>
      </c>
    </row>
    <row r="639" s="214" customFormat="1" customHeight="1" spans="1:3">
      <c r="A639" s="225">
        <v>2081105</v>
      </c>
      <c r="B639" s="225" t="s">
        <v>595</v>
      </c>
      <c r="C639" s="229"/>
    </row>
    <row r="640" s="214" customFormat="1" customHeight="1" spans="1:3">
      <c r="A640" s="225">
        <v>2081106</v>
      </c>
      <c r="B640" s="225" t="s">
        <v>596</v>
      </c>
      <c r="C640" s="229"/>
    </row>
    <row r="641" s="214" customFormat="1" customHeight="1" spans="1:3">
      <c r="A641" s="225">
        <v>2081107</v>
      </c>
      <c r="B641" s="225" t="s">
        <v>597</v>
      </c>
      <c r="C641" s="229">
        <v>564</v>
      </c>
    </row>
    <row r="642" s="214" customFormat="1" customHeight="1" spans="1:3">
      <c r="A642" s="225">
        <v>2081199</v>
      </c>
      <c r="B642" s="225" t="s">
        <v>598</v>
      </c>
      <c r="C642" s="229">
        <v>234</v>
      </c>
    </row>
    <row r="643" s="214" customFormat="1" customHeight="1" spans="1:3">
      <c r="A643" s="225">
        <v>20816</v>
      </c>
      <c r="B643" s="227" t="s">
        <v>599</v>
      </c>
      <c r="C643" s="228">
        <f>SUM(C644:C648)</f>
        <v>0</v>
      </c>
    </row>
    <row r="644" s="214" customFormat="1" customHeight="1" spans="1:3">
      <c r="A644" s="225">
        <v>2081601</v>
      </c>
      <c r="B644" s="225" t="s">
        <v>160</v>
      </c>
      <c r="C644" s="229"/>
    </row>
    <row r="645" s="214" customFormat="1" customHeight="1" spans="1:3">
      <c r="A645" s="225">
        <v>2081602</v>
      </c>
      <c r="B645" s="225" t="s">
        <v>161</v>
      </c>
      <c r="C645" s="229"/>
    </row>
    <row r="646" s="214" customFormat="1" customHeight="1" spans="1:3">
      <c r="A646" s="225">
        <v>2081603</v>
      </c>
      <c r="B646" s="225" t="s">
        <v>162</v>
      </c>
      <c r="C646" s="229"/>
    </row>
    <row r="647" s="214" customFormat="1" customHeight="1" spans="1:3">
      <c r="A647" s="225">
        <v>2081650</v>
      </c>
      <c r="B647" s="225" t="s">
        <v>169</v>
      </c>
      <c r="C647" s="229"/>
    </row>
    <row r="648" s="214" customFormat="1" customHeight="1" spans="1:3">
      <c r="A648" s="225">
        <v>2081699</v>
      </c>
      <c r="B648" s="225" t="s">
        <v>600</v>
      </c>
      <c r="C648" s="229"/>
    </row>
    <row r="649" s="214" customFormat="1" customHeight="1" spans="1:3">
      <c r="A649" s="225">
        <v>20819</v>
      </c>
      <c r="B649" s="227" t="s">
        <v>601</v>
      </c>
      <c r="C649" s="228">
        <f>SUM(C650:C651)</f>
        <v>3756</v>
      </c>
    </row>
    <row r="650" s="214" customFormat="1" customHeight="1" spans="1:3">
      <c r="A650" s="225">
        <v>2081901</v>
      </c>
      <c r="B650" s="225" t="s">
        <v>602</v>
      </c>
      <c r="C650" s="229">
        <v>2608</v>
      </c>
    </row>
    <row r="651" s="214" customFormat="1" customHeight="1" spans="1:3">
      <c r="A651" s="225">
        <v>2081902</v>
      </c>
      <c r="B651" s="225" t="s">
        <v>603</v>
      </c>
      <c r="C651" s="229">
        <v>1148</v>
      </c>
    </row>
    <row r="652" s="214" customFormat="1" customHeight="1" spans="1:3">
      <c r="A652" s="225">
        <v>20820</v>
      </c>
      <c r="B652" s="227" t="s">
        <v>604</v>
      </c>
      <c r="C652" s="228">
        <f>SUM(C653:C654)</f>
        <v>362</v>
      </c>
    </row>
    <row r="653" s="214" customFormat="1" customHeight="1" spans="1:3">
      <c r="A653" s="225">
        <v>2082001</v>
      </c>
      <c r="B653" s="225" t="s">
        <v>605</v>
      </c>
      <c r="C653" s="229">
        <v>360</v>
      </c>
    </row>
    <row r="654" s="214" customFormat="1" customHeight="1" spans="1:3">
      <c r="A654" s="225">
        <v>2082002</v>
      </c>
      <c r="B654" s="225" t="s">
        <v>606</v>
      </c>
      <c r="C654" s="229">
        <v>2</v>
      </c>
    </row>
    <row r="655" s="214" customFormat="1" customHeight="1" spans="1:3">
      <c r="A655" s="225">
        <v>20821</v>
      </c>
      <c r="B655" s="227" t="s">
        <v>607</v>
      </c>
      <c r="C655" s="228">
        <f>SUM(C656:C657)</f>
        <v>1001</v>
      </c>
    </row>
    <row r="656" s="214" customFormat="1" customHeight="1" spans="1:3">
      <c r="A656" s="225">
        <v>2082101</v>
      </c>
      <c r="B656" s="225" t="s">
        <v>608</v>
      </c>
      <c r="C656" s="229"/>
    </row>
    <row r="657" s="214" customFormat="1" customHeight="1" spans="1:3">
      <c r="A657" s="225">
        <v>2082102</v>
      </c>
      <c r="B657" s="225" t="s">
        <v>609</v>
      </c>
      <c r="C657" s="229">
        <v>1001</v>
      </c>
    </row>
    <row r="658" s="214" customFormat="1" customHeight="1" spans="1:3">
      <c r="A658" s="225">
        <v>20824</v>
      </c>
      <c r="B658" s="227" t="s">
        <v>610</v>
      </c>
      <c r="C658" s="228">
        <f>SUM(C659:C660)</f>
        <v>0</v>
      </c>
    </row>
    <row r="659" s="214" customFormat="1" customHeight="1" spans="1:3">
      <c r="A659" s="225">
        <v>2082401</v>
      </c>
      <c r="B659" s="225" t="s">
        <v>611</v>
      </c>
      <c r="C659" s="229"/>
    </row>
    <row r="660" s="214" customFormat="1" customHeight="1" spans="1:3">
      <c r="A660" s="225">
        <v>2082402</v>
      </c>
      <c r="B660" s="225" t="s">
        <v>612</v>
      </c>
      <c r="C660" s="229"/>
    </row>
    <row r="661" s="214" customFormat="1" customHeight="1" spans="1:3">
      <c r="A661" s="225">
        <v>20825</v>
      </c>
      <c r="B661" s="227" t="s">
        <v>613</v>
      </c>
      <c r="C661" s="228">
        <f>SUM(C662:C663)</f>
        <v>31</v>
      </c>
    </row>
    <row r="662" s="214" customFormat="1" customHeight="1" spans="1:3">
      <c r="A662" s="225">
        <v>2082501</v>
      </c>
      <c r="B662" s="225" t="s">
        <v>614</v>
      </c>
      <c r="C662" s="229"/>
    </row>
    <row r="663" s="214" customFormat="1" customHeight="1" spans="1:3">
      <c r="A663" s="225">
        <v>2082502</v>
      </c>
      <c r="B663" s="225" t="s">
        <v>615</v>
      </c>
      <c r="C663" s="229">
        <v>31</v>
      </c>
    </row>
    <row r="664" s="214" customFormat="1" customHeight="1" spans="1:3">
      <c r="A664" s="225">
        <v>20826</v>
      </c>
      <c r="B664" s="227" t="s">
        <v>616</v>
      </c>
      <c r="C664" s="228">
        <f>SUM(C665:C667)</f>
        <v>8950</v>
      </c>
    </row>
    <row r="665" s="214" customFormat="1" customHeight="1" spans="1:3">
      <c r="A665" s="225">
        <v>2082601</v>
      </c>
      <c r="B665" s="225" t="s">
        <v>617</v>
      </c>
      <c r="C665" s="229">
        <v>6372</v>
      </c>
    </row>
    <row r="666" s="214" customFormat="1" customHeight="1" spans="1:3">
      <c r="A666" s="225">
        <v>2082602</v>
      </c>
      <c r="B666" s="225" t="s">
        <v>618</v>
      </c>
      <c r="C666" s="229">
        <v>2578</v>
      </c>
    </row>
    <row r="667" s="214" customFormat="1" customHeight="1" spans="1:3">
      <c r="A667" s="225">
        <v>2082699</v>
      </c>
      <c r="B667" s="225" t="s">
        <v>619</v>
      </c>
      <c r="C667" s="229"/>
    </row>
    <row r="668" s="214" customFormat="1" customHeight="1" spans="1:3">
      <c r="A668" s="225">
        <v>20827</v>
      </c>
      <c r="B668" s="227" t="s">
        <v>620</v>
      </c>
      <c r="C668" s="228">
        <f>SUM(C669:C671)</f>
        <v>0</v>
      </c>
    </row>
    <row r="669" s="214" customFormat="1" customHeight="1" spans="1:3">
      <c r="A669" s="225">
        <v>2082701</v>
      </c>
      <c r="B669" s="225" t="s">
        <v>621</v>
      </c>
      <c r="C669" s="229"/>
    </row>
    <row r="670" s="214" customFormat="1" customHeight="1" spans="1:3">
      <c r="A670" s="225">
        <v>2082702</v>
      </c>
      <c r="B670" s="225" t="s">
        <v>622</v>
      </c>
      <c r="C670" s="229"/>
    </row>
    <row r="671" s="214" customFormat="1" customHeight="1" spans="1:3">
      <c r="A671" s="225">
        <v>2082799</v>
      </c>
      <c r="B671" s="225" t="s">
        <v>623</v>
      </c>
      <c r="C671" s="229"/>
    </row>
    <row r="672" s="214" customFormat="1" customHeight="1" spans="1:3">
      <c r="A672" s="225">
        <v>20828</v>
      </c>
      <c r="B672" s="227" t="s">
        <v>624</v>
      </c>
      <c r="C672" s="228">
        <f>SUM(C673:C679)</f>
        <v>496</v>
      </c>
    </row>
    <row r="673" s="214" customFormat="1" customHeight="1" spans="1:3">
      <c r="A673" s="225">
        <v>2082801</v>
      </c>
      <c r="B673" s="225" t="s">
        <v>160</v>
      </c>
      <c r="C673" s="229">
        <v>122</v>
      </c>
    </row>
    <row r="674" s="214" customFormat="1" customHeight="1" spans="1:3">
      <c r="A674" s="225">
        <v>2082802</v>
      </c>
      <c r="B674" s="225" t="s">
        <v>161</v>
      </c>
      <c r="C674" s="229"/>
    </row>
    <row r="675" s="214" customFormat="1" customHeight="1" spans="1:3">
      <c r="A675" s="225">
        <v>2082803</v>
      </c>
      <c r="B675" s="225" t="s">
        <v>162</v>
      </c>
      <c r="C675" s="229"/>
    </row>
    <row r="676" s="214" customFormat="1" customHeight="1" spans="1:3">
      <c r="A676" s="225">
        <v>2082804</v>
      </c>
      <c r="B676" s="225" t="s">
        <v>625</v>
      </c>
      <c r="C676" s="229"/>
    </row>
    <row r="677" s="214" customFormat="1" customHeight="1" spans="1:3">
      <c r="A677" s="225">
        <v>2082805</v>
      </c>
      <c r="B677" s="225" t="s">
        <v>626</v>
      </c>
      <c r="C677" s="229"/>
    </row>
    <row r="678" s="214" customFormat="1" customHeight="1" spans="1:3">
      <c r="A678" s="225">
        <v>2082850</v>
      </c>
      <c r="B678" s="225" t="s">
        <v>169</v>
      </c>
      <c r="C678" s="229">
        <v>111</v>
      </c>
    </row>
    <row r="679" s="214" customFormat="1" customHeight="1" spans="1:3">
      <c r="A679" s="225">
        <v>2082899</v>
      </c>
      <c r="B679" s="225" t="s">
        <v>627</v>
      </c>
      <c r="C679" s="229">
        <v>263</v>
      </c>
    </row>
    <row r="680" s="214" customFormat="1" customHeight="1" spans="1:3">
      <c r="A680" s="225">
        <v>20830</v>
      </c>
      <c r="B680" s="227" t="s">
        <v>628</v>
      </c>
      <c r="C680" s="228">
        <f>SUM(C681:C682)</f>
        <v>0</v>
      </c>
    </row>
    <row r="681" s="214" customFormat="1" customHeight="1" spans="1:3">
      <c r="A681" s="225">
        <v>2083001</v>
      </c>
      <c r="B681" s="225" t="s">
        <v>629</v>
      </c>
      <c r="C681" s="229"/>
    </row>
    <row r="682" s="214" customFormat="1" customHeight="1" spans="1:3">
      <c r="A682" s="225">
        <v>2083099</v>
      </c>
      <c r="B682" s="225" t="s">
        <v>630</v>
      </c>
      <c r="C682" s="229"/>
    </row>
    <row r="683" s="214" customFormat="1" customHeight="1" spans="1:3">
      <c r="A683" s="225">
        <v>20899</v>
      </c>
      <c r="B683" s="227" t="s">
        <v>631</v>
      </c>
      <c r="C683" s="228">
        <f>C684</f>
        <v>2844</v>
      </c>
    </row>
    <row r="684" s="214" customFormat="1" customHeight="1" spans="1:3">
      <c r="A684" s="225">
        <v>2089999</v>
      </c>
      <c r="B684" s="225" t="s">
        <v>632</v>
      </c>
      <c r="C684" s="229">
        <v>2844</v>
      </c>
    </row>
    <row r="685" s="214" customFormat="1" customHeight="1" spans="1:3">
      <c r="A685" s="225">
        <v>210</v>
      </c>
      <c r="B685" s="227" t="s">
        <v>81</v>
      </c>
      <c r="C685" s="228">
        <f>SUM(C686,C691,C706,C710,C722,C725,C729,C734,C738,C742,C745,C754,C758,C756)</f>
        <v>16480</v>
      </c>
    </row>
    <row r="686" s="214" customFormat="1" customHeight="1" spans="1:3">
      <c r="A686" s="225">
        <v>21001</v>
      </c>
      <c r="B686" s="227" t="s">
        <v>633</v>
      </c>
      <c r="C686" s="228">
        <f>SUM(C687:C690)</f>
        <v>415</v>
      </c>
    </row>
    <row r="687" s="214" customFormat="1" customHeight="1" spans="1:3">
      <c r="A687" s="225">
        <v>2100101</v>
      </c>
      <c r="B687" s="225" t="s">
        <v>160</v>
      </c>
      <c r="C687" s="229">
        <v>415</v>
      </c>
    </row>
    <row r="688" s="214" customFormat="1" customHeight="1" spans="1:3">
      <c r="A688" s="225">
        <v>2100102</v>
      </c>
      <c r="B688" s="225" t="s">
        <v>161</v>
      </c>
      <c r="C688" s="229"/>
    </row>
    <row r="689" s="214" customFormat="1" customHeight="1" spans="1:3">
      <c r="A689" s="225">
        <v>2100103</v>
      </c>
      <c r="B689" s="225" t="s">
        <v>162</v>
      </c>
      <c r="C689" s="229"/>
    </row>
    <row r="690" s="214" customFormat="1" customHeight="1" spans="1:3">
      <c r="A690" s="225">
        <v>2100199</v>
      </c>
      <c r="B690" s="225" t="s">
        <v>634</v>
      </c>
      <c r="C690" s="229"/>
    </row>
    <row r="691" s="214" customFormat="1" customHeight="1" spans="1:3">
      <c r="A691" s="225">
        <v>21002</v>
      </c>
      <c r="B691" s="227" t="s">
        <v>635</v>
      </c>
      <c r="C691" s="228">
        <f>SUM(C692:C705)</f>
        <v>1942</v>
      </c>
    </row>
    <row r="692" s="214" customFormat="1" customHeight="1" spans="1:3">
      <c r="A692" s="225">
        <v>2100201</v>
      </c>
      <c r="B692" s="225" t="s">
        <v>636</v>
      </c>
      <c r="C692" s="229">
        <v>1270</v>
      </c>
    </row>
    <row r="693" s="214" customFormat="1" customHeight="1" spans="1:3">
      <c r="A693" s="225">
        <v>2100202</v>
      </c>
      <c r="B693" s="225" t="s">
        <v>637</v>
      </c>
      <c r="C693" s="229">
        <v>360</v>
      </c>
    </row>
    <row r="694" s="214" customFormat="1" customHeight="1" spans="1:3">
      <c r="A694" s="225">
        <v>2100203</v>
      </c>
      <c r="B694" s="225" t="s">
        <v>638</v>
      </c>
      <c r="C694" s="229"/>
    </row>
    <row r="695" s="214" customFormat="1" customHeight="1" spans="1:3">
      <c r="A695" s="225">
        <v>2100204</v>
      </c>
      <c r="B695" s="225" t="s">
        <v>639</v>
      </c>
      <c r="C695" s="229"/>
    </row>
    <row r="696" s="214" customFormat="1" customHeight="1" spans="1:3">
      <c r="A696" s="225">
        <v>2100205</v>
      </c>
      <c r="B696" s="225" t="s">
        <v>640</v>
      </c>
      <c r="C696" s="229">
        <v>312</v>
      </c>
    </row>
    <row r="697" s="214" customFormat="1" customHeight="1" spans="1:3">
      <c r="A697" s="225">
        <v>2100206</v>
      </c>
      <c r="B697" s="225" t="s">
        <v>641</v>
      </c>
      <c r="C697" s="229"/>
    </row>
    <row r="698" s="214" customFormat="1" customHeight="1" spans="1:3">
      <c r="A698" s="225">
        <v>2100207</v>
      </c>
      <c r="B698" s="225" t="s">
        <v>642</v>
      </c>
      <c r="C698" s="229"/>
    </row>
    <row r="699" s="214" customFormat="1" customHeight="1" spans="1:3">
      <c r="A699" s="225">
        <v>2100208</v>
      </c>
      <c r="B699" s="225" t="s">
        <v>643</v>
      </c>
      <c r="C699" s="229"/>
    </row>
    <row r="700" s="214" customFormat="1" customHeight="1" spans="1:3">
      <c r="A700" s="225">
        <v>2100209</v>
      </c>
      <c r="B700" s="225" t="s">
        <v>644</v>
      </c>
      <c r="C700" s="229"/>
    </row>
    <row r="701" s="214" customFormat="1" customHeight="1" spans="1:3">
      <c r="A701" s="225">
        <v>2100210</v>
      </c>
      <c r="B701" s="225" t="s">
        <v>645</v>
      </c>
      <c r="C701" s="229"/>
    </row>
    <row r="702" s="214" customFormat="1" customHeight="1" spans="1:3">
      <c r="A702" s="225">
        <v>2100211</v>
      </c>
      <c r="B702" s="225" t="s">
        <v>646</v>
      </c>
      <c r="C702" s="229"/>
    </row>
    <row r="703" s="214" customFormat="1" customHeight="1" spans="1:3">
      <c r="A703" s="225">
        <v>2100212</v>
      </c>
      <c r="B703" s="225" t="s">
        <v>647</v>
      </c>
      <c r="C703" s="229"/>
    </row>
    <row r="704" s="214" customFormat="1" customHeight="1" spans="1:3">
      <c r="A704" s="225">
        <v>2100213</v>
      </c>
      <c r="B704" s="225" t="s">
        <v>648</v>
      </c>
      <c r="C704" s="229"/>
    </row>
    <row r="705" s="214" customFormat="1" customHeight="1" spans="1:3">
      <c r="A705" s="225">
        <v>2100299</v>
      </c>
      <c r="B705" s="225" t="s">
        <v>649</v>
      </c>
      <c r="C705" s="229"/>
    </row>
    <row r="706" s="214" customFormat="1" customHeight="1" spans="1:3">
      <c r="A706" s="225">
        <v>21003</v>
      </c>
      <c r="B706" s="227" t="s">
        <v>650</v>
      </c>
      <c r="C706" s="228">
        <f>SUM(C707:C709)</f>
        <v>1551</v>
      </c>
    </row>
    <row r="707" s="214" customFormat="1" customHeight="1" spans="1:3">
      <c r="A707" s="225">
        <v>2100301</v>
      </c>
      <c r="B707" s="225" t="s">
        <v>651</v>
      </c>
      <c r="C707" s="229"/>
    </row>
    <row r="708" s="214" customFormat="1" customHeight="1" spans="1:3">
      <c r="A708" s="225">
        <v>2100302</v>
      </c>
      <c r="B708" s="225" t="s">
        <v>652</v>
      </c>
      <c r="C708" s="229"/>
    </row>
    <row r="709" s="214" customFormat="1" customHeight="1" spans="1:3">
      <c r="A709" s="225">
        <v>2100399</v>
      </c>
      <c r="B709" s="225" t="s">
        <v>653</v>
      </c>
      <c r="C709" s="229">
        <v>1551</v>
      </c>
    </row>
    <row r="710" s="214" customFormat="1" customHeight="1" spans="1:3">
      <c r="A710" s="225">
        <v>21004</v>
      </c>
      <c r="B710" s="227" t="s">
        <v>654</v>
      </c>
      <c r="C710" s="228">
        <f>SUM(C711:C721)</f>
        <v>3981</v>
      </c>
    </row>
    <row r="711" s="214" customFormat="1" customHeight="1" spans="1:3">
      <c r="A711" s="225">
        <v>2100401</v>
      </c>
      <c r="B711" s="225" t="s">
        <v>655</v>
      </c>
      <c r="C711" s="229">
        <v>548</v>
      </c>
    </row>
    <row r="712" s="214" customFormat="1" customHeight="1" spans="1:3">
      <c r="A712" s="225">
        <v>2100402</v>
      </c>
      <c r="B712" s="225" t="s">
        <v>656</v>
      </c>
      <c r="C712" s="229"/>
    </row>
    <row r="713" s="214" customFormat="1" customHeight="1" spans="1:3">
      <c r="A713" s="225">
        <v>2100403</v>
      </c>
      <c r="B713" s="225" t="s">
        <v>657</v>
      </c>
      <c r="C713" s="229">
        <v>553</v>
      </c>
    </row>
    <row r="714" s="214" customFormat="1" customHeight="1" spans="1:3">
      <c r="A714" s="225">
        <v>2100404</v>
      </c>
      <c r="B714" s="225" t="s">
        <v>658</v>
      </c>
      <c r="C714" s="229"/>
    </row>
    <row r="715" s="214" customFormat="1" customHeight="1" spans="1:3">
      <c r="A715" s="225">
        <v>2100405</v>
      </c>
      <c r="B715" s="225" t="s">
        <v>659</v>
      </c>
      <c r="C715" s="229"/>
    </row>
    <row r="716" s="214" customFormat="1" customHeight="1" spans="1:3">
      <c r="A716" s="225">
        <v>2100406</v>
      </c>
      <c r="B716" s="225" t="s">
        <v>660</v>
      </c>
      <c r="C716" s="229">
        <v>531</v>
      </c>
    </row>
    <row r="717" s="214" customFormat="1" customHeight="1" spans="1:3">
      <c r="A717" s="225">
        <v>2100407</v>
      </c>
      <c r="B717" s="225" t="s">
        <v>661</v>
      </c>
      <c r="C717" s="229"/>
    </row>
    <row r="718" s="214" customFormat="1" customHeight="1" spans="1:3">
      <c r="A718" s="225">
        <v>2100408</v>
      </c>
      <c r="B718" s="225" t="s">
        <v>662</v>
      </c>
      <c r="C718" s="229">
        <v>1871</v>
      </c>
    </row>
    <row r="719" s="214" customFormat="1" customHeight="1" spans="1:3">
      <c r="A719" s="225">
        <v>2100409</v>
      </c>
      <c r="B719" s="225" t="s">
        <v>663</v>
      </c>
      <c r="C719" s="229"/>
    </row>
    <row r="720" s="214" customFormat="1" customHeight="1" spans="1:3">
      <c r="A720" s="225">
        <v>2100410</v>
      </c>
      <c r="B720" s="225" t="s">
        <v>664</v>
      </c>
      <c r="C720" s="229"/>
    </row>
    <row r="721" s="214" customFormat="1" customHeight="1" spans="1:3">
      <c r="A721" s="225">
        <v>2100499</v>
      </c>
      <c r="B721" s="225" t="s">
        <v>665</v>
      </c>
      <c r="C721" s="229">
        <v>478</v>
      </c>
    </row>
    <row r="722" s="214" customFormat="1" customHeight="1" spans="1:3">
      <c r="A722" s="225">
        <v>21006</v>
      </c>
      <c r="B722" s="227" t="s">
        <v>666</v>
      </c>
      <c r="C722" s="228">
        <f>SUM(C723:C724)</f>
        <v>0</v>
      </c>
    </row>
    <row r="723" s="214" customFormat="1" customHeight="1" spans="1:3">
      <c r="A723" s="225">
        <v>2100601</v>
      </c>
      <c r="B723" s="225" t="s">
        <v>667</v>
      </c>
      <c r="C723" s="229"/>
    </row>
    <row r="724" s="214" customFormat="1" customHeight="1" spans="1:3">
      <c r="A724" s="225">
        <v>2100699</v>
      </c>
      <c r="B724" s="225" t="s">
        <v>668</v>
      </c>
      <c r="C724" s="229"/>
    </row>
    <row r="725" s="214" customFormat="1" customHeight="1" spans="1:3">
      <c r="A725" s="225">
        <v>21007</v>
      </c>
      <c r="B725" s="227" t="s">
        <v>669</v>
      </c>
      <c r="C725" s="228">
        <f>SUM(C726:C728)</f>
        <v>2297</v>
      </c>
    </row>
    <row r="726" s="214" customFormat="1" customHeight="1" spans="1:3">
      <c r="A726" s="225">
        <v>2100716</v>
      </c>
      <c r="B726" s="225" t="s">
        <v>670</v>
      </c>
      <c r="C726" s="229">
        <v>2275</v>
      </c>
    </row>
    <row r="727" s="214" customFormat="1" customHeight="1" spans="1:3">
      <c r="A727" s="225">
        <v>2100717</v>
      </c>
      <c r="B727" s="225" t="s">
        <v>671</v>
      </c>
      <c r="C727" s="229">
        <v>22</v>
      </c>
    </row>
    <row r="728" s="214" customFormat="1" customHeight="1" spans="1:3">
      <c r="A728" s="225">
        <v>2100799</v>
      </c>
      <c r="B728" s="225" t="s">
        <v>672</v>
      </c>
      <c r="C728" s="229"/>
    </row>
    <row r="729" s="214" customFormat="1" customHeight="1" spans="1:3">
      <c r="A729" s="225">
        <v>21011</v>
      </c>
      <c r="B729" s="227" t="s">
        <v>673</v>
      </c>
      <c r="C729" s="228">
        <f>SUM(C730:C733)</f>
        <v>2455</v>
      </c>
    </row>
    <row r="730" s="214" customFormat="1" customHeight="1" spans="1:3">
      <c r="A730" s="225">
        <v>2101101</v>
      </c>
      <c r="B730" s="225" t="s">
        <v>674</v>
      </c>
      <c r="C730" s="229">
        <v>810</v>
      </c>
    </row>
    <row r="731" s="214" customFormat="1" customHeight="1" spans="1:3">
      <c r="A731" s="225">
        <v>2101102</v>
      </c>
      <c r="B731" s="225" t="s">
        <v>675</v>
      </c>
      <c r="C731" s="229">
        <v>1268</v>
      </c>
    </row>
    <row r="732" s="214" customFormat="1" customHeight="1" spans="1:3">
      <c r="A732" s="225">
        <v>2101103</v>
      </c>
      <c r="B732" s="225" t="s">
        <v>676</v>
      </c>
      <c r="C732" s="229">
        <v>262</v>
      </c>
    </row>
    <row r="733" s="214" customFormat="1" customHeight="1" spans="1:3">
      <c r="A733" s="225">
        <v>2101199</v>
      </c>
      <c r="B733" s="225" t="s">
        <v>677</v>
      </c>
      <c r="C733" s="229">
        <v>115</v>
      </c>
    </row>
    <row r="734" s="214" customFormat="1" customHeight="1" spans="1:3">
      <c r="A734" s="225">
        <v>21012</v>
      </c>
      <c r="B734" s="227" t="s">
        <v>678</v>
      </c>
      <c r="C734" s="228">
        <f>SUM(C735:C737)</f>
        <v>1671</v>
      </c>
    </row>
    <row r="735" s="214" customFormat="1" customHeight="1" spans="1:3">
      <c r="A735" s="225">
        <v>2101201</v>
      </c>
      <c r="B735" s="225" t="s">
        <v>679</v>
      </c>
      <c r="C735" s="229">
        <v>10</v>
      </c>
    </row>
    <row r="736" s="214" customFormat="1" customHeight="1" spans="1:3">
      <c r="A736" s="225">
        <v>2101202</v>
      </c>
      <c r="B736" s="225" t="s">
        <v>680</v>
      </c>
      <c r="C736" s="229">
        <v>1661</v>
      </c>
    </row>
    <row r="737" s="214" customFormat="1" customHeight="1" spans="1:3">
      <c r="A737" s="225">
        <v>2101299</v>
      </c>
      <c r="B737" s="225" t="s">
        <v>681</v>
      </c>
      <c r="C737" s="229"/>
    </row>
    <row r="738" s="214" customFormat="1" customHeight="1" spans="1:3">
      <c r="A738" s="225">
        <v>21013</v>
      </c>
      <c r="B738" s="227" t="s">
        <v>682</v>
      </c>
      <c r="C738" s="228">
        <f>SUM(C739:C741)</f>
        <v>500</v>
      </c>
    </row>
    <row r="739" s="214" customFormat="1" customHeight="1" spans="1:3">
      <c r="A739" s="225">
        <v>2101301</v>
      </c>
      <c r="B739" s="225" t="s">
        <v>683</v>
      </c>
      <c r="C739" s="229">
        <v>500</v>
      </c>
    </row>
    <row r="740" s="214" customFormat="1" customHeight="1" spans="1:3">
      <c r="A740" s="225">
        <v>2101302</v>
      </c>
      <c r="B740" s="225" t="s">
        <v>684</v>
      </c>
      <c r="C740" s="229"/>
    </row>
    <row r="741" s="214" customFormat="1" customHeight="1" spans="1:3">
      <c r="A741" s="225">
        <v>2101399</v>
      </c>
      <c r="B741" s="225" t="s">
        <v>685</v>
      </c>
      <c r="C741" s="229"/>
    </row>
    <row r="742" s="214" customFormat="1" customHeight="1" spans="1:3">
      <c r="A742" s="225">
        <v>21014</v>
      </c>
      <c r="B742" s="227" t="s">
        <v>686</v>
      </c>
      <c r="C742" s="228">
        <f>SUM(C743:C744)</f>
        <v>0</v>
      </c>
    </row>
    <row r="743" s="214" customFormat="1" customHeight="1" spans="1:3">
      <c r="A743" s="225">
        <v>2101401</v>
      </c>
      <c r="B743" s="225" t="s">
        <v>687</v>
      </c>
      <c r="C743" s="229"/>
    </row>
    <row r="744" s="214" customFormat="1" customHeight="1" spans="1:3">
      <c r="A744" s="225">
        <v>2101499</v>
      </c>
      <c r="B744" s="225" t="s">
        <v>688</v>
      </c>
      <c r="C744" s="229"/>
    </row>
    <row r="745" s="214" customFormat="1" customHeight="1" spans="1:3">
      <c r="A745" s="225">
        <v>21015</v>
      </c>
      <c r="B745" s="227" t="s">
        <v>689</v>
      </c>
      <c r="C745" s="228">
        <f>SUM(C746:C753)</f>
        <v>533</v>
      </c>
    </row>
    <row r="746" s="214" customFormat="1" customHeight="1" spans="1:3">
      <c r="A746" s="225">
        <v>2101501</v>
      </c>
      <c r="B746" s="225" t="s">
        <v>160</v>
      </c>
      <c r="C746" s="229">
        <v>202</v>
      </c>
    </row>
    <row r="747" s="214" customFormat="1" customHeight="1" spans="1:3">
      <c r="A747" s="225">
        <v>2101502</v>
      </c>
      <c r="B747" s="225" t="s">
        <v>161</v>
      </c>
      <c r="C747" s="229"/>
    </row>
    <row r="748" s="214" customFormat="1" customHeight="1" spans="1:3">
      <c r="A748" s="225">
        <v>2101503</v>
      </c>
      <c r="B748" s="225" t="s">
        <v>162</v>
      </c>
      <c r="C748" s="229"/>
    </row>
    <row r="749" s="214" customFormat="1" customHeight="1" spans="1:3">
      <c r="A749" s="225">
        <v>2101504</v>
      </c>
      <c r="B749" s="225" t="s">
        <v>201</v>
      </c>
      <c r="C749" s="229">
        <v>80</v>
      </c>
    </row>
    <row r="750" s="214" customFormat="1" customHeight="1" spans="1:3">
      <c r="A750" s="225">
        <v>2101505</v>
      </c>
      <c r="B750" s="225" t="s">
        <v>690</v>
      </c>
      <c r="C750" s="229"/>
    </row>
    <row r="751" s="214" customFormat="1" customHeight="1" spans="1:3">
      <c r="A751" s="225">
        <v>2101506</v>
      </c>
      <c r="B751" s="225" t="s">
        <v>691</v>
      </c>
      <c r="C751" s="229"/>
    </row>
    <row r="752" s="214" customFormat="1" customHeight="1" spans="1:3">
      <c r="A752" s="225">
        <v>2101550</v>
      </c>
      <c r="B752" s="225" t="s">
        <v>169</v>
      </c>
      <c r="C752" s="229">
        <v>251</v>
      </c>
    </row>
    <row r="753" s="214" customFormat="1" customHeight="1" spans="1:3">
      <c r="A753" s="225">
        <v>2101599</v>
      </c>
      <c r="B753" s="225" t="s">
        <v>692</v>
      </c>
      <c r="C753" s="229"/>
    </row>
    <row r="754" s="214" customFormat="1" ht="22" customHeight="1" spans="1:3">
      <c r="A754" s="225">
        <v>21016</v>
      </c>
      <c r="B754" s="227" t="s">
        <v>693</v>
      </c>
      <c r="C754" s="228">
        <f>C755</f>
        <v>0</v>
      </c>
    </row>
    <row r="755" s="214" customFormat="1" customHeight="1" spans="1:3">
      <c r="A755" s="225">
        <v>2101601</v>
      </c>
      <c r="B755" s="225" t="s">
        <v>694</v>
      </c>
      <c r="C755" s="229"/>
    </row>
    <row r="756" s="214" customFormat="1" customHeight="1" spans="1:3">
      <c r="A756" s="225">
        <v>21017</v>
      </c>
      <c r="B756" s="227" t="s">
        <v>695</v>
      </c>
      <c r="C756" s="228">
        <f>SUM(C757)</f>
        <v>60</v>
      </c>
    </row>
    <row r="757" s="214" customFormat="1" customHeight="1" spans="1:3">
      <c r="A757" s="225">
        <v>2101704</v>
      </c>
      <c r="B757" s="225" t="s">
        <v>696</v>
      </c>
      <c r="C757" s="229">
        <v>60</v>
      </c>
    </row>
    <row r="758" s="214" customFormat="1" customHeight="1" spans="1:3">
      <c r="A758" s="225">
        <v>21099</v>
      </c>
      <c r="B758" s="227" t="s">
        <v>697</v>
      </c>
      <c r="C758" s="228">
        <f>C759</f>
        <v>1075</v>
      </c>
    </row>
    <row r="759" s="214" customFormat="1" customHeight="1" spans="1:3">
      <c r="A759" s="225">
        <v>2109999</v>
      </c>
      <c r="B759" s="225" t="s">
        <v>698</v>
      </c>
      <c r="C759" s="229">
        <v>1075</v>
      </c>
    </row>
    <row r="760" s="214" customFormat="1" customHeight="1" spans="1:3">
      <c r="A760" s="225">
        <v>211</v>
      </c>
      <c r="B760" s="227" t="s">
        <v>82</v>
      </c>
      <c r="C760" s="228">
        <f>SUM(C761,C771,C775,C784,C791,C798,C804,C807,C810,C812,C814,C820,C822,C824,C835)</f>
        <v>10509</v>
      </c>
    </row>
    <row r="761" s="214" customFormat="1" customHeight="1" spans="1:3">
      <c r="A761" s="225">
        <v>21101</v>
      </c>
      <c r="B761" s="227" t="s">
        <v>699</v>
      </c>
      <c r="C761" s="228">
        <f>SUM(C762:C770)</f>
        <v>0</v>
      </c>
    </row>
    <row r="762" s="214" customFormat="1" customHeight="1" spans="1:3">
      <c r="A762" s="225">
        <v>2110101</v>
      </c>
      <c r="B762" s="225" t="s">
        <v>160</v>
      </c>
      <c r="C762" s="229"/>
    </row>
    <row r="763" s="214" customFormat="1" customHeight="1" spans="1:3">
      <c r="A763" s="225">
        <v>2110102</v>
      </c>
      <c r="B763" s="225" t="s">
        <v>161</v>
      </c>
      <c r="C763" s="229"/>
    </row>
    <row r="764" s="214" customFormat="1" customHeight="1" spans="1:3">
      <c r="A764" s="225">
        <v>2110103</v>
      </c>
      <c r="B764" s="225" t="s">
        <v>162</v>
      </c>
      <c r="C764" s="229"/>
    </row>
    <row r="765" s="214" customFormat="1" customHeight="1" spans="1:3">
      <c r="A765" s="225">
        <v>2110104</v>
      </c>
      <c r="B765" s="225" t="s">
        <v>700</v>
      </c>
      <c r="C765" s="229"/>
    </row>
    <row r="766" s="214" customFormat="1" customHeight="1" spans="1:3">
      <c r="A766" s="225">
        <v>2110105</v>
      </c>
      <c r="B766" s="225" t="s">
        <v>701</v>
      </c>
      <c r="C766" s="229"/>
    </row>
    <row r="767" s="214" customFormat="1" customHeight="1" spans="1:3">
      <c r="A767" s="225">
        <v>2110106</v>
      </c>
      <c r="B767" s="225" t="s">
        <v>702</v>
      </c>
      <c r="C767" s="229"/>
    </row>
    <row r="768" s="214" customFormat="1" customHeight="1" spans="1:3">
      <c r="A768" s="225">
        <v>2110107</v>
      </c>
      <c r="B768" s="225" t="s">
        <v>703</v>
      </c>
      <c r="C768" s="229"/>
    </row>
    <row r="769" s="214" customFormat="1" customHeight="1" spans="1:3">
      <c r="A769" s="225">
        <v>2110108</v>
      </c>
      <c r="B769" s="225" t="s">
        <v>704</v>
      </c>
      <c r="C769" s="229"/>
    </row>
    <row r="770" s="214" customFormat="1" customHeight="1" spans="1:3">
      <c r="A770" s="225">
        <v>2110199</v>
      </c>
      <c r="B770" s="225" t="s">
        <v>705</v>
      </c>
      <c r="C770" s="229"/>
    </row>
    <row r="771" s="214" customFormat="1" customHeight="1" spans="1:3">
      <c r="A771" s="225">
        <v>21102</v>
      </c>
      <c r="B771" s="227" t="s">
        <v>706</v>
      </c>
      <c r="C771" s="228">
        <f>SUM(C772:C774)</f>
        <v>40</v>
      </c>
    </row>
    <row r="772" s="214" customFormat="1" customHeight="1" spans="1:3">
      <c r="A772" s="225">
        <v>2110203</v>
      </c>
      <c r="B772" s="225" t="s">
        <v>707</v>
      </c>
      <c r="C772" s="229"/>
    </row>
    <row r="773" s="214" customFormat="1" customHeight="1" spans="1:3">
      <c r="A773" s="225">
        <v>2110204</v>
      </c>
      <c r="B773" s="225" t="s">
        <v>708</v>
      </c>
      <c r="C773" s="229"/>
    </row>
    <row r="774" s="214" customFormat="1" customHeight="1" spans="1:3">
      <c r="A774" s="225">
        <v>2110299</v>
      </c>
      <c r="B774" s="225" t="s">
        <v>709</v>
      </c>
      <c r="C774" s="229">
        <v>40</v>
      </c>
    </row>
    <row r="775" s="214" customFormat="1" customHeight="1" spans="1:3">
      <c r="A775" s="225">
        <v>21103</v>
      </c>
      <c r="B775" s="227" t="s">
        <v>710</v>
      </c>
      <c r="C775" s="228">
        <f>SUM(C776:C783)</f>
        <v>414</v>
      </c>
    </row>
    <row r="776" s="214" customFormat="1" customHeight="1" spans="1:3">
      <c r="A776" s="225">
        <v>2110301</v>
      </c>
      <c r="B776" s="225" t="s">
        <v>711</v>
      </c>
      <c r="C776" s="229"/>
    </row>
    <row r="777" s="214" customFormat="1" customHeight="1" spans="1:3">
      <c r="A777" s="225">
        <v>2110302</v>
      </c>
      <c r="B777" s="225" t="s">
        <v>712</v>
      </c>
      <c r="C777" s="229"/>
    </row>
    <row r="778" s="214" customFormat="1" customHeight="1" spans="1:3">
      <c r="A778" s="225">
        <v>2110303</v>
      </c>
      <c r="B778" s="225" t="s">
        <v>713</v>
      </c>
      <c r="C778" s="229"/>
    </row>
    <row r="779" s="214" customFormat="1" customHeight="1" spans="1:3">
      <c r="A779" s="225">
        <v>2110304</v>
      </c>
      <c r="B779" s="225" t="s">
        <v>714</v>
      </c>
      <c r="C779" s="229"/>
    </row>
    <row r="780" s="214" customFormat="1" customHeight="1" spans="1:3">
      <c r="A780" s="225">
        <v>2110305</v>
      </c>
      <c r="B780" s="225" t="s">
        <v>715</v>
      </c>
      <c r="C780" s="229"/>
    </row>
    <row r="781" s="214" customFormat="1" customHeight="1" spans="1:3">
      <c r="A781" s="225">
        <v>2110306</v>
      </c>
      <c r="B781" s="225" t="s">
        <v>716</v>
      </c>
      <c r="C781" s="229"/>
    </row>
    <row r="782" s="214" customFormat="1" customHeight="1" spans="1:3">
      <c r="A782" s="225">
        <v>2110307</v>
      </c>
      <c r="B782" s="225" t="s">
        <v>717</v>
      </c>
      <c r="C782" s="229"/>
    </row>
    <row r="783" s="214" customFormat="1" customHeight="1" spans="1:3">
      <c r="A783" s="225">
        <v>2110399</v>
      </c>
      <c r="B783" s="225" t="s">
        <v>718</v>
      </c>
      <c r="C783" s="229">
        <v>414</v>
      </c>
    </row>
    <row r="784" s="214" customFormat="1" customHeight="1" spans="1:3">
      <c r="A784" s="225">
        <v>21104</v>
      </c>
      <c r="B784" s="227" t="s">
        <v>719</v>
      </c>
      <c r="C784" s="228">
        <f>SUM(C785:C790)</f>
        <v>1532</v>
      </c>
    </row>
    <row r="785" s="214" customFormat="1" customHeight="1" spans="1:3">
      <c r="A785" s="225">
        <v>2110401</v>
      </c>
      <c r="B785" s="225" t="s">
        <v>720</v>
      </c>
      <c r="C785" s="229">
        <v>27</v>
      </c>
    </row>
    <row r="786" s="214" customFormat="1" customHeight="1" spans="1:3">
      <c r="A786" s="225">
        <v>2110402</v>
      </c>
      <c r="B786" s="225" t="s">
        <v>721</v>
      </c>
      <c r="C786" s="229"/>
    </row>
    <row r="787" s="214" customFormat="1" customHeight="1" spans="1:3">
      <c r="A787" s="225">
        <v>2110404</v>
      </c>
      <c r="B787" s="225" t="s">
        <v>722</v>
      </c>
      <c r="C787" s="229"/>
    </row>
    <row r="788" s="214" customFormat="1" customHeight="1" spans="1:3">
      <c r="A788" s="225">
        <v>2110405</v>
      </c>
      <c r="B788" s="225" t="s">
        <v>723</v>
      </c>
      <c r="C788" s="229"/>
    </row>
    <row r="789" s="214" customFormat="1" customHeight="1" spans="1:3">
      <c r="A789" s="225">
        <v>2110406</v>
      </c>
      <c r="B789" s="225" t="s">
        <v>724</v>
      </c>
      <c r="C789" s="229"/>
    </row>
    <row r="790" s="214" customFormat="1" customHeight="1" spans="1:3">
      <c r="A790" s="225">
        <v>2110499</v>
      </c>
      <c r="B790" s="225" t="s">
        <v>725</v>
      </c>
      <c r="C790" s="229">
        <v>1505</v>
      </c>
    </row>
    <row r="791" s="214" customFormat="1" customHeight="1" spans="1:3">
      <c r="A791" s="225">
        <v>21105</v>
      </c>
      <c r="B791" s="227" t="s">
        <v>726</v>
      </c>
      <c r="C791" s="228">
        <f>SUM(C792:C797)</f>
        <v>0</v>
      </c>
    </row>
    <row r="792" s="214" customFormat="1" customHeight="1" spans="1:3">
      <c r="A792" s="225">
        <v>2110501</v>
      </c>
      <c r="B792" s="225" t="s">
        <v>727</v>
      </c>
      <c r="C792" s="229"/>
    </row>
    <row r="793" s="214" customFormat="1" customHeight="1" spans="1:3">
      <c r="A793" s="225">
        <v>2110502</v>
      </c>
      <c r="B793" s="225" t="s">
        <v>728</v>
      </c>
      <c r="C793" s="229"/>
    </row>
    <row r="794" s="214" customFormat="1" customHeight="1" spans="1:3">
      <c r="A794" s="225">
        <v>2110503</v>
      </c>
      <c r="B794" s="225" t="s">
        <v>729</v>
      </c>
      <c r="C794" s="229"/>
    </row>
    <row r="795" s="214" customFormat="1" customHeight="1" spans="1:3">
      <c r="A795" s="225">
        <v>2110506</v>
      </c>
      <c r="B795" s="225" t="s">
        <v>730</v>
      </c>
      <c r="C795" s="229"/>
    </row>
    <row r="796" s="214" customFormat="1" customHeight="1" spans="1:3">
      <c r="A796" s="225">
        <v>2110507</v>
      </c>
      <c r="B796" s="225" t="s">
        <v>731</v>
      </c>
      <c r="C796" s="229"/>
    </row>
    <row r="797" s="214" customFormat="1" customHeight="1" spans="1:3">
      <c r="A797" s="225">
        <v>2110599</v>
      </c>
      <c r="B797" s="225" t="s">
        <v>732</v>
      </c>
      <c r="C797" s="229"/>
    </row>
    <row r="798" s="214" customFormat="1" customHeight="1" spans="1:3">
      <c r="A798" s="225">
        <v>21106</v>
      </c>
      <c r="B798" s="227" t="s">
        <v>733</v>
      </c>
      <c r="C798" s="228">
        <f>SUM(C799:C803)</f>
        <v>0</v>
      </c>
    </row>
    <row r="799" s="214" customFormat="1" customHeight="1" spans="1:3">
      <c r="A799" s="225">
        <v>2110602</v>
      </c>
      <c r="B799" s="225" t="s">
        <v>734</v>
      </c>
      <c r="C799" s="229"/>
    </row>
    <row r="800" s="214" customFormat="1" customHeight="1" spans="1:3">
      <c r="A800" s="225">
        <v>2110603</v>
      </c>
      <c r="B800" s="225" t="s">
        <v>735</v>
      </c>
      <c r="C800" s="229"/>
    </row>
    <row r="801" s="214" customFormat="1" customHeight="1" spans="1:3">
      <c r="A801" s="225">
        <v>2110604</v>
      </c>
      <c r="B801" s="225" t="s">
        <v>736</v>
      </c>
      <c r="C801" s="229"/>
    </row>
    <row r="802" s="214" customFormat="1" customHeight="1" spans="1:3">
      <c r="A802" s="225">
        <v>2110605</v>
      </c>
      <c r="B802" s="225" t="s">
        <v>737</v>
      </c>
      <c r="C802" s="229"/>
    </row>
    <row r="803" s="214" customFormat="1" customHeight="1" spans="1:3">
      <c r="A803" s="225">
        <v>2110699</v>
      </c>
      <c r="B803" s="225" t="s">
        <v>738</v>
      </c>
      <c r="C803" s="229"/>
    </row>
    <row r="804" s="214" customFormat="1" customHeight="1" spans="1:3">
      <c r="A804" s="225">
        <v>21107</v>
      </c>
      <c r="B804" s="227" t="s">
        <v>739</v>
      </c>
      <c r="C804" s="228">
        <f>SUM(C805:C806)</f>
        <v>0</v>
      </c>
    </row>
    <row r="805" s="214" customFormat="1" customHeight="1" spans="1:3">
      <c r="A805" s="225">
        <v>2110704</v>
      </c>
      <c r="B805" s="225" t="s">
        <v>740</v>
      </c>
      <c r="C805" s="229"/>
    </row>
    <row r="806" s="214" customFormat="1" customHeight="1" spans="1:3">
      <c r="A806" s="225">
        <v>2110799</v>
      </c>
      <c r="B806" s="225" t="s">
        <v>741</v>
      </c>
      <c r="C806" s="229"/>
    </row>
    <row r="807" s="214" customFormat="1" customHeight="1" spans="1:3">
      <c r="A807" s="225">
        <v>21108</v>
      </c>
      <c r="B807" s="227" t="s">
        <v>742</v>
      </c>
      <c r="C807" s="228">
        <f>SUM(C808:C809)</f>
        <v>0</v>
      </c>
    </row>
    <row r="808" s="214" customFormat="1" customHeight="1" spans="1:3">
      <c r="A808" s="225">
        <v>2110804</v>
      </c>
      <c r="B808" s="225" t="s">
        <v>743</v>
      </c>
      <c r="C808" s="229"/>
    </row>
    <row r="809" s="214" customFormat="1" customHeight="1" spans="1:3">
      <c r="A809" s="225">
        <v>2110899</v>
      </c>
      <c r="B809" s="225" t="s">
        <v>744</v>
      </c>
      <c r="C809" s="229"/>
    </row>
    <row r="810" s="214" customFormat="1" customHeight="1" spans="1:3">
      <c r="A810" s="225">
        <v>21109</v>
      </c>
      <c r="B810" s="227" t="s">
        <v>745</v>
      </c>
      <c r="C810" s="228">
        <f>C811</f>
        <v>0</v>
      </c>
    </row>
    <row r="811" s="214" customFormat="1" customHeight="1" spans="1:3">
      <c r="A811" s="225">
        <v>2110901</v>
      </c>
      <c r="B811" s="225" t="s">
        <v>746</v>
      </c>
      <c r="C811" s="229"/>
    </row>
    <row r="812" s="214" customFormat="1" customHeight="1" spans="1:3">
      <c r="A812" s="225">
        <v>21110</v>
      </c>
      <c r="B812" s="227" t="s">
        <v>747</v>
      </c>
      <c r="C812" s="228">
        <f>C813</f>
        <v>0</v>
      </c>
    </row>
    <row r="813" s="214" customFormat="1" customHeight="1" spans="1:3">
      <c r="A813" s="225">
        <v>2111001</v>
      </c>
      <c r="B813" s="225" t="s">
        <v>748</v>
      </c>
      <c r="C813" s="229"/>
    </row>
    <row r="814" s="214" customFormat="1" customHeight="1" spans="1:3">
      <c r="A814" s="225">
        <v>21111</v>
      </c>
      <c r="B814" s="227" t="s">
        <v>749</v>
      </c>
      <c r="C814" s="228">
        <f>SUM(C815:C819)</f>
        <v>0</v>
      </c>
    </row>
    <row r="815" s="214" customFormat="1" customHeight="1" spans="1:3">
      <c r="A815" s="225">
        <v>2111101</v>
      </c>
      <c r="B815" s="225" t="s">
        <v>750</v>
      </c>
      <c r="C815" s="229"/>
    </row>
    <row r="816" s="214" customFormat="1" customHeight="1" spans="1:3">
      <c r="A816" s="225">
        <v>2111102</v>
      </c>
      <c r="B816" s="225" t="s">
        <v>751</v>
      </c>
      <c r="C816" s="229"/>
    </row>
    <row r="817" s="214" customFormat="1" customHeight="1" spans="1:3">
      <c r="A817" s="225">
        <v>2111103</v>
      </c>
      <c r="B817" s="225" t="s">
        <v>752</v>
      </c>
      <c r="C817" s="229"/>
    </row>
    <row r="818" s="214" customFormat="1" customHeight="1" spans="1:3">
      <c r="A818" s="225">
        <v>2111104</v>
      </c>
      <c r="B818" s="225" t="s">
        <v>753</v>
      </c>
      <c r="C818" s="229"/>
    </row>
    <row r="819" s="214" customFormat="1" customHeight="1" spans="1:3">
      <c r="A819" s="225">
        <v>2111199</v>
      </c>
      <c r="B819" s="225" t="s">
        <v>754</v>
      </c>
      <c r="C819" s="229"/>
    </row>
    <row r="820" s="214" customFormat="1" customHeight="1" spans="1:3">
      <c r="A820" s="225">
        <v>21112</v>
      </c>
      <c r="B820" s="227" t="s">
        <v>755</v>
      </c>
      <c r="C820" s="228">
        <f>C821</f>
        <v>0</v>
      </c>
    </row>
    <row r="821" s="214" customFormat="1" customHeight="1" spans="1:3">
      <c r="A821" s="225">
        <v>2111201</v>
      </c>
      <c r="B821" s="225" t="s">
        <v>756</v>
      </c>
      <c r="C821" s="229"/>
    </row>
    <row r="822" s="214" customFormat="1" customHeight="1" spans="1:3">
      <c r="A822" s="225">
        <v>21113</v>
      </c>
      <c r="B822" s="227" t="s">
        <v>757</v>
      </c>
      <c r="C822" s="228">
        <f>C823</f>
        <v>0</v>
      </c>
    </row>
    <row r="823" s="214" customFormat="1" customHeight="1" spans="1:3">
      <c r="A823" s="225">
        <v>2111301</v>
      </c>
      <c r="B823" s="225" t="s">
        <v>758</v>
      </c>
      <c r="C823" s="229"/>
    </row>
    <row r="824" s="214" customFormat="1" customHeight="1" spans="1:3">
      <c r="A824" s="225">
        <v>21114</v>
      </c>
      <c r="B824" s="227" t="s">
        <v>759</v>
      </c>
      <c r="C824" s="228">
        <f>SUM(C825:C834)</f>
        <v>0</v>
      </c>
    </row>
    <row r="825" s="214" customFormat="1" customHeight="1" spans="1:3">
      <c r="A825" s="225">
        <v>2111401</v>
      </c>
      <c r="B825" s="225" t="s">
        <v>160</v>
      </c>
      <c r="C825" s="229"/>
    </row>
    <row r="826" s="214" customFormat="1" customHeight="1" spans="1:3">
      <c r="A826" s="225">
        <v>2111402</v>
      </c>
      <c r="B826" s="225" t="s">
        <v>161</v>
      </c>
      <c r="C826" s="229"/>
    </row>
    <row r="827" s="214" customFormat="1" customHeight="1" spans="1:3">
      <c r="A827" s="225">
        <v>2111403</v>
      </c>
      <c r="B827" s="225" t="s">
        <v>162</v>
      </c>
      <c r="C827" s="229"/>
    </row>
    <row r="828" s="214" customFormat="1" customHeight="1" spans="1:3">
      <c r="A828" s="225">
        <v>2111406</v>
      </c>
      <c r="B828" s="225" t="s">
        <v>760</v>
      </c>
      <c r="C828" s="229"/>
    </row>
    <row r="829" s="214" customFormat="1" customHeight="1" spans="1:3">
      <c r="A829" s="225">
        <v>2111407</v>
      </c>
      <c r="B829" s="225" t="s">
        <v>761</v>
      </c>
      <c r="C829" s="229"/>
    </row>
    <row r="830" s="214" customFormat="1" customHeight="1" spans="1:3">
      <c r="A830" s="225">
        <v>2111408</v>
      </c>
      <c r="B830" s="225" t="s">
        <v>762</v>
      </c>
      <c r="C830" s="229"/>
    </row>
    <row r="831" s="214" customFormat="1" customHeight="1" spans="1:3">
      <c r="A831" s="225">
        <v>2111411</v>
      </c>
      <c r="B831" s="225" t="s">
        <v>201</v>
      </c>
      <c r="C831" s="229"/>
    </row>
    <row r="832" s="214" customFormat="1" customHeight="1" spans="1:3">
      <c r="A832" s="225">
        <v>2111413</v>
      </c>
      <c r="B832" s="225" t="s">
        <v>763</v>
      </c>
      <c r="C832" s="229"/>
    </row>
    <row r="833" s="214" customFormat="1" customHeight="1" spans="1:3">
      <c r="A833" s="225">
        <v>2111450</v>
      </c>
      <c r="B833" s="225" t="s">
        <v>169</v>
      </c>
      <c r="C833" s="229"/>
    </row>
    <row r="834" s="214" customFormat="1" customHeight="1" spans="1:3">
      <c r="A834" s="225">
        <v>2111499</v>
      </c>
      <c r="B834" s="225" t="s">
        <v>764</v>
      </c>
      <c r="C834" s="229"/>
    </row>
    <row r="835" s="214" customFormat="1" customHeight="1" spans="1:3">
      <c r="A835" s="225">
        <v>21199</v>
      </c>
      <c r="B835" s="227" t="s">
        <v>765</v>
      </c>
      <c r="C835" s="228">
        <f>C836</f>
        <v>8523</v>
      </c>
    </row>
    <row r="836" s="214" customFormat="1" customHeight="1" spans="1:3">
      <c r="A836" s="225">
        <v>2119999</v>
      </c>
      <c r="B836" s="225" t="s">
        <v>766</v>
      </c>
      <c r="C836" s="229">
        <v>8523</v>
      </c>
    </row>
    <row r="837" s="214" customFormat="1" customHeight="1" spans="1:3">
      <c r="A837" s="225">
        <v>212</v>
      </c>
      <c r="B837" s="227" t="s">
        <v>83</v>
      </c>
      <c r="C837" s="228">
        <f>SUM(C838,C849,C851,C854,C856,C858)</f>
        <v>6530</v>
      </c>
    </row>
    <row r="838" s="214" customFormat="1" customHeight="1" spans="1:3">
      <c r="A838" s="225">
        <v>21201</v>
      </c>
      <c r="B838" s="227" t="s">
        <v>767</v>
      </c>
      <c r="C838" s="228">
        <f>SUM(C839:C848)</f>
        <v>2848</v>
      </c>
    </row>
    <row r="839" s="214" customFormat="1" customHeight="1" spans="1:3">
      <c r="A839" s="225">
        <v>2120101</v>
      </c>
      <c r="B839" s="225" t="s">
        <v>160</v>
      </c>
      <c r="C839" s="229">
        <v>768</v>
      </c>
    </row>
    <row r="840" s="214" customFormat="1" customHeight="1" spans="1:3">
      <c r="A840" s="225">
        <v>2120102</v>
      </c>
      <c r="B840" s="225" t="s">
        <v>161</v>
      </c>
      <c r="C840" s="229"/>
    </row>
    <row r="841" s="214" customFormat="1" customHeight="1" spans="1:3">
      <c r="A841" s="225">
        <v>2120103</v>
      </c>
      <c r="B841" s="225" t="s">
        <v>162</v>
      </c>
      <c r="C841" s="229"/>
    </row>
    <row r="842" s="214" customFormat="1" customHeight="1" spans="1:3">
      <c r="A842" s="225">
        <v>2120104</v>
      </c>
      <c r="B842" s="225" t="s">
        <v>768</v>
      </c>
      <c r="C842" s="229">
        <v>345</v>
      </c>
    </row>
    <row r="843" s="214" customFormat="1" customHeight="1" spans="1:3">
      <c r="A843" s="225">
        <v>2120105</v>
      </c>
      <c r="B843" s="225" t="s">
        <v>769</v>
      </c>
      <c r="C843" s="229"/>
    </row>
    <row r="844" s="214" customFormat="1" customHeight="1" spans="1:3">
      <c r="A844" s="225">
        <v>2120106</v>
      </c>
      <c r="B844" s="225" t="s">
        <v>770</v>
      </c>
      <c r="C844" s="229"/>
    </row>
    <row r="845" s="214" customFormat="1" customHeight="1" spans="1:3">
      <c r="A845" s="225">
        <v>2120107</v>
      </c>
      <c r="B845" s="225" t="s">
        <v>771</v>
      </c>
      <c r="C845" s="229"/>
    </row>
    <row r="846" s="214" customFormat="1" customHeight="1" spans="1:3">
      <c r="A846" s="225">
        <v>2120109</v>
      </c>
      <c r="B846" s="225" t="s">
        <v>772</v>
      </c>
      <c r="C846" s="229">
        <v>408</v>
      </c>
    </row>
    <row r="847" s="214" customFormat="1" customHeight="1" spans="1:3">
      <c r="A847" s="225">
        <v>2120110</v>
      </c>
      <c r="B847" s="225" t="s">
        <v>773</v>
      </c>
      <c r="C847" s="229"/>
    </row>
    <row r="848" s="214" customFormat="1" customHeight="1" spans="1:3">
      <c r="A848" s="225">
        <v>2120199</v>
      </c>
      <c r="B848" s="225" t="s">
        <v>774</v>
      </c>
      <c r="C848" s="229">
        <v>1327</v>
      </c>
    </row>
    <row r="849" s="214" customFormat="1" customHeight="1" spans="1:3">
      <c r="A849" s="225">
        <v>21202</v>
      </c>
      <c r="B849" s="227" t="s">
        <v>775</v>
      </c>
      <c r="C849" s="228">
        <f>C850</f>
        <v>0</v>
      </c>
    </row>
    <row r="850" s="214" customFormat="1" customHeight="1" spans="1:3">
      <c r="A850" s="225">
        <v>2120201</v>
      </c>
      <c r="B850" s="225" t="s">
        <v>776</v>
      </c>
      <c r="C850" s="229"/>
    </row>
    <row r="851" s="214" customFormat="1" customHeight="1" spans="1:3">
      <c r="A851" s="225">
        <v>21203</v>
      </c>
      <c r="B851" s="227" t="s">
        <v>777</v>
      </c>
      <c r="C851" s="228">
        <f>SUM(C852:C853)</f>
        <v>0</v>
      </c>
    </row>
    <row r="852" s="214" customFormat="1" customHeight="1" spans="1:3">
      <c r="A852" s="225">
        <v>2120303</v>
      </c>
      <c r="B852" s="225" t="s">
        <v>778</v>
      </c>
      <c r="C852" s="229"/>
    </row>
    <row r="853" s="214" customFormat="1" customHeight="1" spans="1:3">
      <c r="A853" s="225">
        <v>2120399</v>
      </c>
      <c r="B853" s="225" t="s">
        <v>779</v>
      </c>
      <c r="C853" s="229"/>
    </row>
    <row r="854" s="214" customFormat="1" customHeight="1" spans="1:3">
      <c r="A854" s="225">
        <v>21205</v>
      </c>
      <c r="B854" s="227" t="s">
        <v>780</v>
      </c>
      <c r="C854" s="228">
        <f t="shared" ref="C854:C858" si="0">C855</f>
        <v>647</v>
      </c>
    </row>
    <row r="855" s="214" customFormat="1" customHeight="1" spans="1:3">
      <c r="A855" s="225">
        <v>2120501</v>
      </c>
      <c r="B855" s="225" t="s">
        <v>781</v>
      </c>
      <c r="C855" s="229">
        <v>647</v>
      </c>
    </row>
    <row r="856" s="214" customFormat="1" customHeight="1" spans="1:3">
      <c r="A856" s="225">
        <v>21206</v>
      </c>
      <c r="B856" s="227" t="s">
        <v>782</v>
      </c>
      <c r="C856" s="228">
        <f t="shared" si="0"/>
        <v>0</v>
      </c>
    </row>
    <row r="857" s="214" customFormat="1" customHeight="1" spans="1:3">
      <c r="A857" s="225">
        <v>2120601</v>
      </c>
      <c r="B857" s="225" t="s">
        <v>783</v>
      </c>
      <c r="C857" s="229"/>
    </row>
    <row r="858" s="214" customFormat="1" customHeight="1" spans="1:3">
      <c r="A858" s="225">
        <v>21299</v>
      </c>
      <c r="B858" s="227" t="s">
        <v>784</v>
      </c>
      <c r="C858" s="228">
        <f t="shared" si="0"/>
        <v>3035</v>
      </c>
    </row>
    <row r="859" s="214" customFormat="1" customHeight="1" spans="1:3">
      <c r="A859" s="225">
        <v>2129999</v>
      </c>
      <c r="B859" s="225" t="s">
        <v>785</v>
      </c>
      <c r="C859" s="229">
        <v>3035</v>
      </c>
    </row>
    <row r="860" s="214" customFormat="1" customHeight="1" spans="1:3">
      <c r="A860" s="225">
        <v>213</v>
      </c>
      <c r="B860" s="227" t="s">
        <v>84</v>
      </c>
      <c r="C860" s="228">
        <f>SUM(C861,C887,C909,C937,C948,C955,C961,C964)</f>
        <v>44681</v>
      </c>
    </row>
    <row r="861" s="214" customFormat="1" customHeight="1" spans="1:3">
      <c r="A861" s="225">
        <v>21301</v>
      </c>
      <c r="B861" s="227" t="s">
        <v>786</v>
      </c>
      <c r="C861" s="228">
        <f>SUM(C862:C886)</f>
        <v>7461</v>
      </c>
    </row>
    <row r="862" s="214" customFormat="1" customHeight="1" spans="1:3">
      <c r="A862" s="225">
        <v>2130101</v>
      </c>
      <c r="B862" s="225" t="s">
        <v>160</v>
      </c>
      <c r="C862" s="229">
        <v>584</v>
      </c>
    </row>
    <row r="863" s="214" customFormat="1" customHeight="1" spans="1:3">
      <c r="A863" s="225">
        <v>2130102</v>
      </c>
      <c r="B863" s="225" t="s">
        <v>161</v>
      </c>
      <c r="C863" s="229"/>
    </row>
    <row r="864" s="214" customFormat="1" customHeight="1" spans="1:3">
      <c r="A864" s="225">
        <v>2130103</v>
      </c>
      <c r="B864" s="225" t="s">
        <v>162</v>
      </c>
      <c r="C864" s="229"/>
    </row>
    <row r="865" s="214" customFormat="1" customHeight="1" spans="1:3">
      <c r="A865" s="225">
        <v>2130104</v>
      </c>
      <c r="B865" s="225" t="s">
        <v>169</v>
      </c>
      <c r="C865" s="229">
        <v>400</v>
      </c>
    </row>
    <row r="866" s="214" customFormat="1" customHeight="1" spans="1:3">
      <c r="A866" s="225">
        <v>2130105</v>
      </c>
      <c r="B866" s="225" t="s">
        <v>787</v>
      </c>
      <c r="C866" s="229"/>
    </row>
    <row r="867" s="214" customFormat="1" customHeight="1" spans="1:3">
      <c r="A867" s="225">
        <v>2130106</v>
      </c>
      <c r="B867" s="225" t="s">
        <v>788</v>
      </c>
      <c r="C867" s="229">
        <v>10</v>
      </c>
    </row>
    <row r="868" s="214" customFormat="1" customHeight="1" spans="1:3">
      <c r="A868" s="225">
        <v>2130108</v>
      </c>
      <c r="B868" s="225" t="s">
        <v>789</v>
      </c>
      <c r="C868" s="229">
        <v>98</v>
      </c>
    </row>
    <row r="869" s="214" customFormat="1" customHeight="1" spans="1:3">
      <c r="A869" s="225">
        <v>2130109</v>
      </c>
      <c r="B869" s="225" t="s">
        <v>790</v>
      </c>
      <c r="C869" s="229">
        <v>80</v>
      </c>
    </row>
    <row r="870" s="214" customFormat="1" customHeight="1" spans="1:3">
      <c r="A870" s="225">
        <v>2130110</v>
      </c>
      <c r="B870" s="225" t="s">
        <v>791</v>
      </c>
      <c r="C870" s="229">
        <v>25</v>
      </c>
    </row>
    <row r="871" s="214" customFormat="1" customHeight="1" spans="1:3">
      <c r="A871" s="225">
        <v>2130111</v>
      </c>
      <c r="B871" s="225" t="s">
        <v>792</v>
      </c>
      <c r="C871" s="229"/>
    </row>
    <row r="872" s="214" customFormat="1" customHeight="1" spans="1:3">
      <c r="A872" s="225">
        <v>2130112</v>
      </c>
      <c r="B872" s="225" t="s">
        <v>793</v>
      </c>
      <c r="C872" s="229"/>
    </row>
    <row r="873" s="214" customFormat="1" customHeight="1" spans="1:3">
      <c r="A873" s="225">
        <v>2130114</v>
      </c>
      <c r="B873" s="225" t="s">
        <v>794</v>
      </c>
      <c r="C873" s="229"/>
    </row>
    <row r="874" s="214" customFormat="1" customHeight="1" spans="1:3">
      <c r="A874" s="225">
        <v>2130119</v>
      </c>
      <c r="B874" s="225" t="s">
        <v>795</v>
      </c>
      <c r="C874" s="229"/>
    </row>
    <row r="875" s="214" customFormat="1" customHeight="1" spans="1:3">
      <c r="A875" s="225">
        <v>2130120</v>
      </c>
      <c r="B875" s="225" t="s">
        <v>796</v>
      </c>
      <c r="C875" s="229">
        <v>4821</v>
      </c>
    </row>
    <row r="876" s="214" customFormat="1" customHeight="1" spans="1:3">
      <c r="A876" s="225">
        <v>2130121</v>
      </c>
      <c r="B876" s="225" t="s">
        <v>797</v>
      </c>
      <c r="C876" s="229"/>
    </row>
    <row r="877" s="214" customFormat="1" customHeight="1" spans="1:3">
      <c r="A877" s="225">
        <v>2130122</v>
      </c>
      <c r="B877" s="225" t="s">
        <v>798</v>
      </c>
      <c r="C877" s="229">
        <v>995</v>
      </c>
    </row>
    <row r="878" s="214" customFormat="1" customHeight="1" spans="1:3">
      <c r="A878" s="225">
        <v>2130124</v>
      </c>
      <c r="B878" s="225" t="s">
        <v>799</v>
      </c>
      <c r="C878" s="229">
        <v>80</v>
      </c>
    </row>
    <row r="879" s="214" customFormat="1" customHeight="1" spans="1:3">
      <c r="A879" s="225">
        <v>2130125</v>
      </c>
      <c r="B879" s="225" t="s">
        <v>800</v>
      </c>
      <c r="C879" s="229"/>
    </row>
    <row r="880" s="214" customFormat="1" customHeight="1" spans="1:3">
      <c r="A880" s="225">
        <v>2130126</v>
      </c>
      <c r="B880" s="225" t="s">
        <v>801</v>
      </c>
      <c r="C880" s="229"/>
    </row>
    <row r="881" s="214" customFormat="1" customHeight="1" spans="1:3">
      <c r="A881" s="225">
        <v>2130135</v>
      </c>
      <c r="B881" s="225" t="s">
        <v>802</v>
      </c>
      <c r="C881" s="229">
        <v>50</v>
      </c>
    </row>
    <row r="882" s="214" customFormat="1" customHeight="1" spans="1:3">
      <c r="A882" s="225">
        <v>2130142</v>
      </c>
      <c r="B882" s="225" t="s">
        <v>803</v>
      </c>
      <c r="C882" s="229"/>
    </row>
    <row r="883" s="214" customFormat="1" customHeight="1" spans="1:3">
      <c r="A883" s="225">
        <v>2130148</v>
      </c>
      <c r="B883" s="225" t="s">
        <v>804</v>
      </c>
      <c r="C883" s="229">
        <v>182</v>
      </c>
    </row>
    <row r="884" s="214" customFormat="1" customHeight="1" spans="1:3">
      <c r="A884" s="225">
        <v>2130152</v>
      </c>
      <c r="B884" s="225" t="s">
        <v>805</v>
      </c>
      <c r="C884" s="229"/>
    </row>
    <row r="885" s="214" customFormat="1" customHeight="1" spans="1:3">
      <c r="A885" s="225">
        <v>2130153</v>
      </c>
      <c r="B885" s="225" t="s">
        <v>806</v>
      </c>
      <c r="C885" s="229">
        <v>50</v>
      </c>
    </row>
    <row r="886" s="214" customFormat="1" customHeight="1" spans="1:3">
      <c r="A886" s="225">
        <v>2130199</v>
      </c>
      <c r="B886" s="225" t="s">
        <v>807</v>
      </c>
      <c r="C886" s="229">
        <v>86</v>
      </c>
    </row>
    <row r="887" s="214" customFormat="1" customHeight="1" spans="1:3">
      <c r="A887" s="225">
        <v>21302</v>
      </c>
      <c r="B887" s="227" t="s">
        <v>808</v>
      </c>
      <c r="C887" s="228">
        <f>SUM(C888:C908)</f>
        <v>9</v>
      </c>
    </row>
    <row r="888" s="214" customFormat="1" customHeight="1" spans="1:3">
      <c r="A888" s="225">
        <v>2130201</v>
      </c>
      <c r="B888" s="225" t="s">
        <v>160</v>
      </c>
      <c r="C888" s="229"/>
    </row>
    <row r="889" s="214" customFormat="1" customHeight="1" spans="1:3">
      <c r="A889" s="225">
        <v>2130202</v>
      </c>
      <c r="B889" s="225" t="s">
        <v>161</v>
      </c>
      <c r="C889" s="229"/>
    </row>
    <row r="890" s="214" customFormat="1" customHeight="1" spans="1:3">
      <c r="A890" s="225">
        <v>2130203</v>
      </c>
      <c r="B890" s="225" t="s">
        <v>162</v>
      </c>
      <c r="C890" s="229"/>
    </row>
    <row r="891" s="214" customFormat="1" customHeight="1" spans="1:3">
      <c r="A891" s="225">
        <v>2130204</v>
      </c>
      <c r="B891" s="225" t="s">
        <v>809</v>
      </c>
      <c r="C891" s="229">
        <v>9</v>
      </c>
    </row>
    <row r="892" s="214" customFormat="1" customHeight="1" spans="1:3">
      <c r="A892" s="225">
        <v>2130205</v>
      </c>
      <c r="B892" s="225" t="s">
        <v>810</v>
      </c>
      <c r="C892" s="229"/>
    </row>
    <row r="893" s="214" customFormat="1" customHeight="1" spans="1:3">
      <c r="A893" s="225">
        <v>2130206</v>
      </c>
      <c r="B893" s="225" t="s">
        <v>811</v>
      </c>
      <c r="C893" s="229"/>
    </row>
    <row r="894" s="214" customFormat="1" customHeight="1" spans="1:3">
      <c r="A894" s="225">
        <v>2130207</v>
      </c>
      <c r="B894" s="225" t="s">
        <v>812</v>
      </c>
      <c r="C894" s="229"/>
    </row>
    <row r="895" s="214" customFormat="1" customHeight="1" spans="1:3">
      <c r="A895" s="225">
        <v>2130209</v>
      </c>
      <c r="B895" s="225" t="s">
        <v>813</v>
      </c>
      <c r="C895" s="229"/>
    </row>
    <row r="896" s="214" customFormat="1" customHeight="1" spans="1:3">
      <c r="A896" s="225">
        <v>2130211</v>
      </c>
      <c r="B896" s="225" t="s">
        <v>814</v>
      </c>
      <c r="C896" s="229"/>
    </row>
    <row r="897" s="214" customFormat="1" customHeight="1" spans="1:3">
      <c r="A897" s="225">
        <v>2130212</v>
      </c>
      <c r="B897" s="225" t="s">
        <v>815</v>
      </c>
      <c r="C897" s="229"/>
    </row>
    <row r="898" s="214" customFormat="1" customHeight="1" spans="1:3">
      <c r="A898" s="225">
        <v>2130213</v>
      </c>
      <c r="B898" s="225" t="s">
        <v>816</v>
      </c>
      <c r="C898" s="229"/>
    </row>
    <row r="899" s="214" customFormat="1" customHeight="1" spans="1:3">
      <c r="A899" s="225">
        <v>2130217</v>
      </c>
      <c r="B899" s="225" t="s">
        <v>817</v>
      </c>
      <c r="C899" s="229"/>
    </row>
    <row r="900" s="214" customFormat="1" customHeight="1" spans="1:3">
      <c r="A900" s="225">
        <v>2130220</v>
      </c>
      <c r="B900" s="225" t="s">
        <v>818</v>
      </c>
      <c r="C900" s="229"/>
    </row>
    <row r="901" s="214" customFormat="1" customHeight="1" spans="1:3">
      <c r="A901" s="225">
        <v>2130221</v>
      </c>
      <c r="B901" s="225" t="s">
        <v>819</v>
      </c>
      <c r="C901" s="229"/>
    </row>
    <row r="902" s="214" customFormat="1" customHeight="1" spans="1:3">
      <c r="A902" s="225">
        <v>2130223</v>
      </c>
      <c r="B902" s="225" t="s">
        <v>820</v>
      </c>
      <c r="C902" s="229"/>
    </row>
    <row r="903" s="214" customFormat="1" customHeight="1" spans="1:3">
      <c r="A903" s="225">
        <v>2130226</v>
      </c>
      <c r="B903" s="225" t="s">
        <v>821</v>
      </c>
      <c r="C903" s="229"/>
    </row>
    <row r="904" s="214" customFormat="1" customHeight="1" spans="1:3">
      <c r="A904" s="225">
        <v>2130227</v>
      </c>
      <c r="B904" s="225" t="s">
        <v>822</v>
      </c>
      <c r="C904" s="229"/>
    </row>
    <row r="905" s="214" customFormat="1" customHeight="1" spans="1:3">
      <c r="A905" s="225">
        <v>2130234</v>
      </c>
      <c r="B905" s="225" t="s">
        <v>823</v>
      </c>
      <c r="C905" s="229"/>
    </row>
    <row r="906" s="214" customFormat="1" customHeight="1" spans="1:3">
      <c r="A906" s="225">
        <v>2130236</v>
      </c>
      <c r="B906" s="225" t="s">
        <v>824</v>
      </c>
      <c r="C906" s="229"/>
    </row>
    <row r="907" s="214" customFormat="1" customHeight="1" spans="1:3">
      <c r="A907" s="225">
        <v>2130237</v>
      </c>
      <c r="B907" s="225" t="s">
        <v>793</v>
      </c>
      <c r="C907" s="229"/>
    </row>
    <row r="908" s="214" customFormat="1" customHeight="1" spans="1:3">
      <c r="A908" s="225">
        <v>2130299</v>
      </c>
      <c r="B908" s="225" t="s">
        <v>825</v>
      </c>
      <c r="C908" s="229"/>
    </row>
    <row r="909" s="214" customFormat="1" customHeight="1" spans="1:3">
      <c r="A909" s="225">
        <v>21303</v>
      </c>
      <c r="B909" s="227" t="s">
        <v>826</v>
      </c>
      <c r="C909" s="228">
        <f>SUM(C910:C936)</f>
        <v>31508</v>
      </c>
    </row>
    <row r="910" s="214" customFormat="1" customHeight="1" spans="1:3">
      <c r="A910" s="225">
        <v>2130301</v>
      </c>
      <c r="B910" s="225" t="s">
        <v>160</v>
      </c>
      <c r="C910" s="229">
        <v>456</v>
      </c>
    </row>
    <row r="911" s="214" customFormat="1" customHeight="1" spans="1:3">
      <c r="A911" s="225">
        <v>2130302</v>
      </c>
      <c r="B911" s="225" t="s">
        <v>161</v>
      </c>
      <c r="C911" s="229"/>
    </row>
    <row r="912" s="214" customFormat="1" customHeight="1" spans="1:3">
      <c r="A912" s="225">
        <v>2130303</v>
      </c>
      <c r="B912" s="225" t="s">
        <v>162</v>
      </c>
      <c r="C912" s="229"/>
    </row>
    <row r="913" s="214" customFormat="1" customHeight="1" spans="1:3">
      <c r="A913" s="225">
        <v>2130304</v>
      </c>
      <c r="B913" s="225" t="s">
        <v>827</v>
      </c>
      <c r="C913" s="229">
        <v>1594</v>
      </c>
    </row>
    <row r="914" s="214" customFormat="1" customHeight="1" spans="1:3">
      <c r="A914" s="225">
        <v>2130305</v>
      </c>
      <c r="B914" s="225" t="s">
        <v>828</v>
      </c>
      <c r="C914" s="229">
        <v>28277</v>
      </c>
    </row>
    <row r="915" s="214" customFormat="1" customHeight="1" spans="1:3">
      <c r="A915" s="225">
        <v>2130306</v>
      </c>
      <c r="B915" s="225" t="s">
        <v>829</v>
      </c>
      <c r="C915" s="229"/>
    </row>
    <row r="916" s="214" customFormat="1" customHeight="1" spans="1:3">
      <c r="A916" s="225">
        <v>2130307</v>
      </c>
      <c r="B916" s="225" t="s">
        <v>830</v>
      </c>
      <c r="C916" s="229"/>
    </row>
    <row r="917" s="214" customFormat="1" customHeight="1" spans="1:3">
      <c r="A917" s="225">
        <v>2130308</v>
      </c>
      <c r="B917" s="225" t="s">
        <v>831</v>
      </c>
      <c r="C917" s="229"/>
    </row>
    <row r="918" s="214" customFormat="1" customHeight="1" spans="1:3">
      <c r="A918" s="225">
        <v>2130309</v>
      </c>
      <c r="B918" s="225" t="s">
        <v>832</v>
      </c>
      <c r="C918" s="229"/>
    </row>
    <row r="919" s="214" customFormat="1" customHeight="1" spans="1:3">
      <c r="A919" s="225">
        <v>2130310</v>
      </c>
      <c r="B919" s="225" t="s">
        <v>833</v>
      </c>
      <c r="C919" s="229"/>
    </row>
    <row r="920" s="214" customFormat="1" customHeight="1" spans="1:3">
      <c r="A920" s="225">
        <v>2130311</v>
      </c>
      <c r="B920" s="225" t="s">
        <v>834</v>
      </c>
      <c r="C920" s="229"/>
    </row>
    <row r="921" s="214" customFormat="1" customHeight="1" spans="1:3">
      <c r="A921" s="225">
        <v>2130312</v>
      </c>
      <c r="B921" s="225" t="s">
        <v>835</v>
      </c>
      <c r="C921" s="229"/>
    </row>
    <row r="922" s="214" customFormat="1" customHeight="1" spans="1:3">
      <c r="A922" s="225">
        <v>2130313</v>
      </c>
      <c r="B922" s="225" t="s">
        <v>836</v>
      </c>
      <c r="C922" s="229"/>
    </row>
    <row r="923" s="214" customFormat="1" customHeight="1" spans="1:3">
      <c r="A923" s="225">
        <v>2130314</v>
      </c>
      <c r="B923" s="225" t="s">
        <v>837</v>
      </c>
      <c r="C923" s="229">
        <v>480</v>
      </c>
    </row>
    <row r="924" s="214" customFormat="1" customHeight="1" spans="1:3">
      <c r="A924" s="225">
        <v>2130315</v>
      </c>
      <c r="B924" s="225" t="s">
        <v>838</v>
      </c>
      <c r="C924" s="229"/>
    </row>
    <row r="925" s="214" customFormat="1" customHeight="1" spans="1:3">
      <c r="A925" s="225">
        <v>2130316</v>
      </c>
      <c r="B925" s="225" t="s">
        <v>839</v>
      </c>
      <c r="C925" s="229">
        <v>288</v>
      </c>
    </row>
    <row r="926" s="214" customFormat="1" customHeight="1" spans="1:3">
      <c r="A926" s="225">
        <v>2130317</v>
      </c>
      <c r="B926" s="225" t="s">
        <v>840</v>
      </c>
      <c r="C926" s="229"/>
    </row>
    <row r="927" s="214" customFormat="1" customHeight="1" spans="1:3">
      <c r="A927" s="225">
        <v>2130318</v>
      </c>
      <c r="B927" s="225" t="s">
        <v>841</v>
      </c>
      <c r="C927" s="229"/>
    </row>
    <row r="928" s="214" customFormat="1" customHeight="1" spans="1:3">
      <c r="A928" s="225">
        <v>2130319</v>
      </c>
      <c r="B928" s="225" t="s">
        <v>842</v>
      </c>
      <c r="C928" s="229"/>
    </row>
    <row r="929" s="214" customFormat="1" customHeight="1" spans="1:3">
      <c r="A929" s="225">
        <v>2130321</v>
      </c>
      <c r="B929" s="225" t="s">
        <v>843</v>
      </c>
      <c r="C929" s="229"/>
    </row>
    <row r="930" s="214" customFormat="1" customHeight="1" spans="1:3">
      <c r="A930" s="225">
        <v>2130322</v>
      </c>
      <c r="B930" s="225" t="s">
        <v>844</v>
      </c>
      <c r="C930" s="229"/>
    </row>
    <row r="931" s="214" customFormat="1" customHeight="1" spans="1:3">
      <c r="A931" s="225">
        <v>2130333</v>
      </c>
      <c r="B931" s="225" t="s">
        <v>820</v>
      </c>
      <c r="C931" s="229"/>
    </row>
    <row r="932" s="214" customFormat="1" customHeight="1" spans="1:3">
      <c r="A932" s="225">
        <v>2130334</v>
      </c>
      <c r="B932" s="225" t="s">
        <v>845</v>
      </c>
      <c r="C932" s="229"/>
    </row>
    <row r="933" s="214" customFormat="1" customHeight="1" spans="1:3">
      <c r="A933" s="225">
        <v>2130335</v>
      </c>
      <c r="B933" s="225" t="s">
        <v>846</v>
      </c>
      <c r="C933" s="229"/>
    </row>
    <row r="934" s="214" customFormat="1" customHeight="1" spans="1:3">
      <c r="A934" s="225">
        <v>2130336</v>
      </c>
      <c r="B934" s="225" t="s">
        <v>847</v>
      </c>
      <c r="C934" s="229"/>
    </row>
    <row r="935" s="214" customFormat="1" customHeight="1" spans="1:3">
      <c r="A935" s="225">
        <v>2130337</v>
      </c>
      <c r="B935" s="225" t="s">
        <v>848</v>
      </c>
      <c r="C935" s="229"/>
    </row>
    <row r="936" s="214" customFormat="1" customHeight="1" spans="1:3">
      <c r="A936" s="225">
        <v>2130399</v>
      </c>
      <c r="B936" s="225" t="s">
        <v>849</v>
      </c>
      <c r="C936" s="229">
        <v>413</v>
      </c>
    </row>
    <row r="937" s="214" customFormat="1" customHeight="1" spans="1:3">
      <c r="A937" s="225">
        <v>21305</v>
      </c>
      <c r="B937" s="227" t="s">
        <v>850</v>
      </c>
      <c r="C937" s="228">
        <f>SUM(C938:C947)</f>
        <v>1663</v>
      </c>
    </row>
    <row r="938" s="214" customFormat="1" customHeight="1" spans="1:3">
      <c r="A938" s="225">
        <v>2130501</v>
      </c>
      <c r="B938" s="225" t="s">
        <v>160</v>
      </c>
      <c r="C938" s="229"/>
    </row>
    <row r="939" s="214" customFormat="1" customHeight="1" spans="1:3">
      <c r="A939" s="225">
        <v>2130502</v>
      </c>
      <c r="B939" s="225" t="s">
        <v>161</v>
      </c>
      <c r="C939" s="229"/>
    </row>
    <row r="940" s="214" customFormat="1" customHeight="1" spans="1:3">
      <c r="A940" s="225">
        <v>2130503</v>
      </c>
      <c r="B940" s="225" t="s">
        <v>162</v>
      </c>
      <c r="C940" s="229"/>
    </row>
    <row r="941" s="214" customFormat="1" customHeight="1" spans="1:3">
      <c r="A941" s="225">
        <v>2130504</v>
      </c>
      <c r="B941" s="225" t="s">
        <v>851</v>
      </c>
      <c r="C941" s="229"/>
    </row>
    <row r="942" s="214" customFormat="1" customHeight="1" spans="1:3">
      <c r="A942" s="225">
        <v>2130505</v>
      </c>
      <c r="B942" s="225" t="s">
        <v>852</v>
      </c>
      <c r="C942" s="229"/>
    </row>
    <row r="943" s="214" customFormat="1" customHeight="1" spans="1:3">
      <c r="A943" s="225">
        <v>2130506</v>
      </c>
      <c r="B943" s="225" t="s">
        <v>853</v>
      </c>
      <c r="C943" s="229"/>
    </row>
    <row r="944" s="214" customFormat="1" customHeight="1" spans="1:3">
      <c r="A944" s="225">
        <v>2130507</v>
      </c>
      <c r="B944" s="225" t="s">
        <v>854</v>
      </c>
      <c r="C944" s="229"/>
    </row>
    <row r="945" s="214" customFormat="1" customHeight="1" spans="1:3">
      <c r="A945" s="225">
        <v>2130508</v>
      </c>
      <c r="B945" s="225" t="s">
        <v>855</v>
      </c>
      <c r="C945" s="229"/>
    </row>
    <row r="946" s="214" customFormat="1" customHeight="1" spans="1:3">
      <c r="A946" s="225">
        <v>2130550</v>
      </c>
      <c r="B946" s="225" t="s">
        <v>169</v>
      </c>
      <c r="C946" s="229"/>
    </row>
    <row r="947" s="214" customFormat="1" customHeight="1" spans="1:3">
      <c r="A947" s="225">
        <v>2130599</v>
      </c>
      <c r="B947" s="225" t="s">
        <v>856</v>
      </c>
      <c r="C947" s="229">
        <v>1663</v>
      </c>
    </row>
    <row r="948" s="214" customFormat="1" customHeight="1" spans="1:3">
      <c r="A948" s="225">
        <v>21307</v>
      </c>
      <c r="B948" s="227" t="s">
        <v>857</v>
      </c>
      <c r="C948" s="228">
        <f>SUM(C949:C954)</f>
        <v>2343</v>
      </c>
    </row>
    <row r="949" s="214" customFormat="1" customHeight="1" spans="1:3">
      <c r="A949" s="225">
        <v>2130701</v>
      </c>
      <c r="B949" s="225" t="s">
        <v>858</v>
      </c>
      <c r="C949" s="229">
        <v>310</v>
      </c>
    </row>
    <row r="950" s="214" customFormat="1" customHeight="1" spans="1:3">
      <c r="A950" s="225">
        <v>2130704</v>
      </c>
      <c r="B950" s="225" t="s">
        <v>859</v>
      </c>
      <c r="C950" s="229"/>
    </row>
    <row r="951" s="214" customFormat="1" customHeight="1" spans="1:3">
      <c r="A951" s="225">
        <v>2130705</v>
      </c>
      <c r="B951" s="225" t="s">
        <v>860</v>
      </c>
      <c r="C951" s="229">
        <v>2033</v>
      </c>
    </row>
    <row r="952" s="214" customFormat="1" customHeight="1" spans="1:3">
      <c r="A952" s="225">
        <v>2130706</v>
      </c>
      <c r="B952" s="225" t="s">
        <v>861</v>
      </c>
      <c r="C952" s="229"/>
    </row>
    <row r="953" s="214" customFormat="1" customHeight="1" spans="1:3">
      <c r="A953" s="225">
        <v>2130707</v>
      </c>
      <c r="B953" s="225" t="s">
        <v>862</v>
      </c>
      <c r="C953" s="229"/>
    </row>
    <row r="954" s="214" customFormat="1" customHeight="1" spans="1:3">
      <c r="A954" s="225">
        <v>2130799</v>
      </c>
      <c r="B954" s="225" t="s">
        <v>863</v>
      </c>
      <c r="C954" s="229"/>
    </row>
    <row r="955" s="214" customFormat="1" customHeight="1" spans="1:3">
      <c r="A955" s="225">
        <v>21308</v>
      </c>
      <c r="B955" s="227" t="s">
        <v>864</v>
      </c>
      <c r="C955" s="228">
        <f>SUM(C956:C960)</f>
        <v>370</v>
      </c>
    </row>
    <row r="956" s="214" customFormat="1" customHeight="1" spans="1:3">
      <c r="A956" s="225">
        <v>2130801</v>
      </c>
      <c r="B956" s="225" t="s">
        <v>865</v>
      </c>
      <c r="C956" s="229"/>
    </row>
    <row r="957" s="214" customFormat="1" customHeight="1" spans="1:3">
      <c r="A957" s="225">
        <v>2130803</v>
      </c>
      <c r="B957" s="225" t="s">
        <v>866</v>
      </c>
      <c r="C957" s="229">
        <v>320</v>
      </c>
    </row>
    <row r="958" s="214" customFormat="1" customHeight="1" spans="1:3">
      <c r="A958" s="225">
        <v>2130804</v>
      </c>
      <c r="B958" s="225" t="s">
        <v>867</v>
      </c>
      <c r="C958" s="229">
        <v>50</v>
      </c>
    </row>
    <row r="959" s="214" customFormat="1" customHeight="1" spans="1:3">
      <c r="A959" s="225">
        <v>2130805</v>
      </c>
      <c r="B959" s="225" t="s">
        <v>868</v>
      </c>
      <c r="C959" s="229"/>
    </row>
    <row r="960" s="214" customFormat="1" customHeight="1" spans="1:3">
      <c r="A960" s="225">
        <v>2130899</v>
      </c>
      <c r="B960" s="225" t="s">
        <v>869</v>
      </c>
      <c r="C960" s="229"/>
    </row>
    <row r="961" s="214" customFormat="1" customHeight="1" spans="1:3">
      <c r="A961" s="225">
        <v>21309</v>
      </c>
      <c r="B961" s="227" t="s">
        <v>870</v>
      </c>
      <c r="C961" s="228">
        <f>SUM(C962:C963)</f>
        <v>861</v>
      </c>
    </row>
    <row r="962" s="214" customFormat="1" customHeight="1" spans="1:3">
      <c r="A962" s="225">
        <v>2130901</v>
      </c>
      <c r="B962" s="225" t="s">
        <v>871</v>
      </c>
      <c r="C962" s="229"/>
    </row>
    <row r="963" s="214" customFormat="1" customHeight="1" spans="1:3">
      <c r="A963" s="225">
        <v>2130999</v>
      </c>
      <c r="B963" s="225" t="s">
        <v>872</v>
      </c>
      <c r="C963" s="229">
        <v>861</v>
      </c>
    </row>
    <row r="964" s="214" customFormat="1" customHeight="1" spans="1:3">
      <c r="A964" s="225">
        <v>21399</v>
      </c>
      <c r="B964" s="227" t="s">
        <v>873</v>
      </c>
      <c r="C964" s="228">
        <f>C965+C966</f>
        <v>466</v>
      </c>
    </row>
    <row r="965" s="214" customFormat="1" customHeight="1" spans="1:3">
      <c r="A965" s="225">
        <v>2139901</v>
      </c>
      <c r="B965" s="225" t="s">
        <v>874</v>
      </c>
      <c r="C965" s="229"/>
    </row>
    <row r="966" s="214" customFormat="1" customHeight="1" spans="1:3">
      <c r="A966" s="225">
        <v>2139999</v>
      </c>
      <c r="B966" s="225" t="s">
        <v>875</v>
      </c>
      <c r="C966" s="229">
        <v>466</v>
      </c>
    </row>
    <row r="967" s="214" customFormat="1" customHeight="1" spans="1:3">
      <c r="A967" s="225">
        <v>214</v>
      </c>
      <c r="B967" s="227" t="s">
        <v>85</v>
      </c>
      <c r="C967" s="228">
        <f>SUM(C968,C990,C1000,C1010,C1017,C1022)</f>
        <v>9381</v>
      </c>
    </row>
    <row r="968" s="214" customFormat="1" customHeight="1" spans="1:3">
      <c r="A968" s="225">
        <v>21401</v>
      </c>
      <c r="B968" s="227" t="s">
        <v>876</v>
      </c>
      <c r="C968" s="228">
        <f>SUM(C969:C989)</f>
        <v>7193</v>
      </c>
    </row>
    <row r="969" s="214" customFormat="1" customHeight="1" spans="1:3">
      <c r="A969" s="225">
        <v>2140101</v>
      </c>
      <c r="B969" s="225" t="s">
        <v>160</v>
      </c>
      <c r="C969" s="229">
        <v>727</v>
      </c>
    </row>
    <row r="970" s="214" customFormat="1" customHeight="1" spans="1:3">
      <c r="A970" s="225">
        <v>2140102</v>
      </c>
      <c r="B970" s="225" t="s">
        <v>161</v>
      </c>
      <c r="C970" s="229"/>
    </row>
    <row r="971" s="214" customFormat="1" customHeight="1" spans="1:3">
      <c r="A971" s="225">
        <v>2140103</v>
      </c>
      <c r="B971" s="225" t="s">
        <v>162</v>
      </c>
      <c r="C971" s="229"/>
    </row>
    <row r="972" s="214" customFormat="1" customHeight="1" spans="1:3">
      <c r="A972" s="225">
        <v>2140104</v>
      </c>
      <c r="B972" s="225" t="s">
        <v>877</v>
      </c>
      <c r="C972" s="229">
        <v>2430</v>
      </c>
    </row>
    <row r="973" s="214" customFormat="1" customHeight="1" spans="1:3">
      <c r="A973" s="225">
        <v>2140106</v>
      </c>
      <c r="B973" s="225" t="s">
        <v>878</v>
      </c>
      <c r="C973" s="229">
        <v>2506</v>
      </c>
    </row>
    <row r="974" s="214" customFormat="1" customHeight="1" spans="1:3">
      <c r="A974" s="225">
        <v>2140109</v>
      </c>
      <c r="B974" s="225" t="s">
        <v>879</v>
      </c>
      <c r="C974" s="229"/>
    </row>
    <row r="975" s="214" customFormat="1" customHeight="1" spans="1:3">
      <c r="A975" s="225">
        <v>2140110</v>
      </c>
      <c r="B975" s="225" t="s">
        <v>880</v>
      </c>
      <c r="C975" s="229"/>
    </row>
    <row r="976" s="214" customFormat="1" customHeight="1" spans="1:3">
      <c r="A976" s="225">
        <v>2140111</v>
      </c>
      <c r="B976" s="225" t="s">
        <v>881</v>
      </c>
      <c r="C976" s="229"/>
    </row>
    <row r="977" s="214" customFormat="1" customHeight="1" spans="1:3">
      <c r="A977" s="225">
        <v>2140112</v>
      </c>
      <c r="B977" s="225" t="s">
        <v>882</v>
      </c>
      <c r="C977" s="229">
        <v>140</v>
      </c>
    </row>
    <row r="978" s="214" customFormat="1" customHeight="1" spans="1:3">
      <c r="A978" s="225">
        <v>2140114</v>
      </c>
      <c r="B978" s="225" t="s">
        <v>883</v>
      </c>
      <c r="C978" s="229"/>
    </row>
    <row r="979" s="214" customFormat="1" customHeight="1" spans="1:3">
      <c r="A979" s="225">
        <v>2140122</v>
      </c>
      <c r="B979" s="225" t="s">
        <v>884</v>
      </c>
      <c r="C979" s="229"/>
    </row>
    <row r="980" s="214" customFormat="1" customHeight="1" spans="1:3">
      <c r="A980" s="225">
        <v>2140123</v>
      </c>
      <c r="B980" s="225" t="s">
        <v>885</v>
      </c>
      <c r="C980" s="229"/>
    </row>
    <row r="981" s="214" customFormat="1" customHeight="1" spans="1:3">
      <c r="A981" s="225">
        <v>2140127</v>
      </c>
      <c r="B981" s="225" t="s">
        <v>886</v>
      </c>
      <c r="C981" s="229"/>
    </row>
    <row r="982" s="214" customFormat="1" customHeight="1" spans="1:3">
      <c r="A982" s="225">
        <v>2140128</v>
      </c>
      <c r="B982" s="225" t="s">
        <v>887</v>
      </c>
      <c r="C982" s="229"/>
    </row>
    <row r="983" s="214" customFormat="1" customHeight="1" spans="1:3">
      <c r="A983" s="225">
        <v>2140129</v>
      </c>
      <c r="B983" s="225" t="s">
        <v>888</v>
      </c>
      <c r="C983" s="229"/>
    </row>
    <row r="984" s="214" customFormat="1" customHeight="1" spans="1:3">
      <c r="A984" s="225">
        <v>2140130</v>
      </c>
      <c r="B984" s="225" t="s">
        <v>889</v>
      </c>
      <c r="C984" s="229"/>
    </row>
    <row r="985" s="214" customFormat="1" customHeight="1" spans="1:3">
      <c r="A985" s="225">
        <v>2140131</v>
      </c>
      <c r="B985" s="225" t="s">
        <v>890</v>
      </c>
      <c r="C985" s="229"/>
    </row>
    <row r="986" s="214" customFormat="1" customHeight="1" spans="1:3">
      <c r="A986" s="225">
        <v>2140133</v>
      </c>
      <c r="B986" s="225" t="s">
        <v>891</v>
      </c>
      <c r="C986" s="229"/>
    </row>
    <row r="987" s="214" customFormat="1" customHeight="1" spans="1:3">
      <c r="A987" s="225">
        <v>2140136</v>
      </c>
      <c r="B987" s="225" t="s">
        <v>892</v>
      </c>
      <c r="C987" s="229">
        <v>94</v>
      </c>
    </row>
    <row r="988" s="214" customFormat="1" customHeight="1" spans="1:3">
      <c r="A988" s="225">
        <v>2140138</v>
      </c>
      <c r="B988" s="225" t="s">
        <v>893</v>
      </c>
      <c r="C988" s="229"/>
    </row>
    <row r="989" s="214" customFormat="1" customHeight="1" spans="1:3">
      <c r="A989" s="225">
        <v>2140199</v>
      </c>
      <c r="B989" s="225" t="s">
        <v>894</v>
      </c>
      <c r="C989" s="229">
        <v>1296</v>
      </c>
    </row>
    <row r="990" s="214" customFormat="1" customHeight="1" spans="1:3">
      <c r="A990" s="225">
        <v>21402</v>
      </c>
      <c r="B990" s="227" t="s">
        <v>895</v>
      </c>
      <c r="C990" s="228">
        <f>SUM(C991:C999)</f>
        <v>0</v>
      </c>
    </row>
    <row r="991" s="214" customFormat="1" customHeight="1" spans="1:3">
      <c r="A991" s="225">
        <v>2140201</v>
      </c>
      <c r="B991" s="225" t="s">
        <v>160</v>
      </c>
      <c r="C991" s="229"/>
    </row>
    <row r="992" s="214" customFormat="1" customHeight="1" spans="1:3">
      <c r="A992" s="225">
        <v>2140202</v>
      </c>
      <c r="B992" s="225" t="s">
        <v>161</v>
      </c>
      <c r="C992" s="229"/>
    </row>
    <row r="993" s="214" customFormat="1" customHeight="1" spans="1:3">
      <c r="A993" s="225">
        <v>2140203</v>
      </c>
      <c r="B993" s="225" t="s">
        <v>162</v>
      </c>
      <c r="C993" s="229"/>
    </row>
    <row r="994" s="214" customFormat="1" customHeight="1" spans="1:3">
      <c r="A994" s="225">
        <v>2140204</v>
      </c>
      <c r="B994" s="225" t="s">
        <v>896</v>
      </c>
      <c r="C994" s="229"/>
    </row>
    <row r="995" s="214" customFormat="1" customHeight="1" spans="1:3">
      <c r="A995" s="225">
        <v>2140205</v>
      </c>
      <c r="B995" s="225" t="s">
        <v>897</v>
      </c>
      <c r="C995" s="229"/>
    </row>
    <row r="996" s="214" customFormat="1" customHeight="1" spans="1:3">
      <c r="A996" s="225">
        <v>2140206</v>
      </c>
      <c r="B996" s="225" t="s">
        <v>898</v>
      </c>
      <c r="C996" s="229"/>
    </row>
    <row r="997" s="214" customFormat="1" customHeight="1" spans="1:3">
      <c r="A997" s="225">
        <v>2140207</v>
      </c>
      <c r="B997" s="225" t="s">
        <v>899</v>
      </c>
      <c r="C997" s="229"/>
    </row>
    <row r="998" s="214" customFormat="1" customHeight="1" spans="1:3">
      <c r="A998" s="225">
        <v>2140208</v>
      </c>
      <c r="B998" s="225" t="s">
        <v>900</v>
      </c>
      <c r="C998" s="229"/>
    </row>
    <row r="999" s="214" customFormat="1" customHeight="1" spans="1:3">
      <c r="A999" s="225">
        <v>2140299</v>
      </c>
      <c r="B999" s="225" t="s">
        <v>901</v>
      </c>
      <c r="C999" s="229"/>
    </row>
    <row r="1000" s="214" customFormat="1" customHeight="1" spans="1:3">
      <c r="A1000" s="225">
        <v>21403</v>
      </c>
      <c r="B1000" s="227" t="s">
        <v>902</v>
      </c>
      <c r="C1000" s="228">
        <f>SUM(C1001:C1009)</f>
        <v>0</v>
      </c>
    </row>
    <row r="1001" s="214" customFormat="1" customHeight="1" spans="1:3">
      <c r="A1001" s="225">
        <v>2140301</v>
      </c>
      <c r="B1001" s="225" t="s">
        <v>160</v>
      </c>
      <c r="C1001" s="229"/>
    </row>
    <row r="1002" s="214" customFormat="1" customHeight="1" spans="1:3">
      <c r="A1002" s="225">
        <v>2140302</v>
      </c>
      <c r="B1002" s="225" t="s">
        <v>161</v>
      </c>
      <c r="C1002" s="229"/>
    </row>
    <row r="1003" s="214" customFormat="1" customHeight="1" spans="1:3">
      <c r="A1003" s="225">
        <v>2140303</v>
      </c>
      <c r="B1003" s="225" t="s">
        <v>162</v>
      </c>
      <c r="C1003" s="229"/>
    </row>
    <row r="1004" s="214" customFormat="1" customHeight="1" spans="1:3">
      <c r="A1004" s="225">
        <v>2140304</v>
      </c>
      <c r="B1004" s="225" t="s">
        <v>903</v>
      </c>
      <c r="C1004" s="229"/>
    </row>
    <row r="1005" s="214" customFormat="1" customHeight="1" spans="1:3">
      <c r="A1005" s="225">
        <v>2140305</v>
      </c>
      <c r="B1005" s="225" t="s">
        <v>904</v>
      </c>
      <c r="C1005" s="229"/>
    </row>
    <row r="1006" s="214" customFormat="1" customHeight="1" spans="1:3">
      <c r="A1006" s="225">
        <v>2140306</v>
      </c>
      <c r="B1006" s="225" t="s">
        <v>905</v>
      </c>
      <c r="C1006" s="229"/>
    </row>
    <row r="1007" s="214" customFormat="1" customHeight="1" spans="1:3">
      <c r="A1007" s="225">
        <v>2140307</v>
      </c>
      <c r="B1007" s="225" t="s">
        <v>906</v>
      </c>
      <c r="C1007" s="229"/>
    </row>
    <row r="1008" s="214" customFormat="1" customHeight="1" spans="1:3">
      <c r="A1008" s="225">
        <v>2140308</v>
      </c>
      <c r="B1008" s="225" t="s">
        <v>907</v>
      </c>
      <c r="C1008" s="229"/>
    </row>
    <row r="1009" s="214" customFormat="1" customHeight="1" spans="1:3">
      <c r="A1009" s="225">
        <v>2140399</v>
      </c>
      <c r="B1009" s="225" t="s">
        <v>908</v>
      </c>
      <c r="C1009" s="229"/>
    </row>
    <row r="1010" s="214" customFormat="1" customHeight="1" spans="1:3">
      <c r="A1010" s="225">
        <v>21405</v>
      </c>
      <c r="B1010" s="227" t="s">
        <v>909</v>
      </c>
      <c r="C1010" s="228">
        <f>SUM(C1011:C1016)</f>
        <v>0</v>
      </c>
    </row>
    <row r="1011" s="214" customFormat="1" customHeight="1" spans="1:3">
      <c r="A1011" s="225">
        <v>2140501</v>
      </c>
      <c r="B1011" s="225" t="s">
        <v>160</v>
      </c>
      <c r="C1011" s="229"/>
    </row>
    <row r="1012" s="214" customFormat="1" customHeight="1" spans="1:3">
      <c r="A1012" s="225">
        <v>2140502</v>
      </c>
      <c r="B1012" s="225" t="s">
        <v>161</v>
      </c>
      <c r="C1012" s="229"/>
    </row>
    <row r="1013" s="214" customFormat="1" customHeight="1" spans="1:3">
      <c r="A1013" s="225">
        <v>2140503</v>
      </c>
      <c r="B1013" s="225" t="s">
        <v>162</v>
      </c>
      <c r="C1013" s="229"/>
    </row>
    <row r="1014" s="214" customFormat="1" customHeight="1" spans="1:3">
      <c r="A1014" s="225">
        <v>2140504</v>
      </c>
      <c r="B1014" s="225" t="s">
        <v>900</v>
      </c>
      <c r="C1014" s="229"/>
    </row>
    <row r="1015" s="214" customFormat="1" customHeight="1" spans="1:3">
      <c r="A1015" s="225">
        <v>2140505</v>
      </c>
      <c r="B1015" s="225" t="s">
        <v>910</v>
      </c>
      <c r="C1015" s="229"/>
    </row>
    <row r="1016" s="214" customFormat="1" customHeight="1" spans="1:3">
      <c r="A1016" s="225">
        <v>2140599</v>
      </c>
      <c r="B1016" s="225" t="s">
        <v>911</v>
      </c>
      <c r="C1016" s="229"/>
    </row>
    <row r="1017" s="214" customFormat="1" customHeight="1" spans="1:3">
      <c r="A1017" s="225">
        <v>21406</v>
      </c>
      <c r="B1017" s="227" t="s">
        <v>912</v>
      </c>
      <c r="C1017" s="228">
        <f>SUM(C1018:C1021)</f>
        <v>0</v>
      </c>
    </row>
    <row r="1018" s="214" customFormat="1" customHeight="1" spans="1:3">
      <c r="A1018" s="225">
        <v>2140601</v>
      </c>
      <c r="B1018" s="225" t="s">
        <v>913</v>
      </c>
      <c r="C1018" s="229"/>
    </row>
    <row r="1019" s="214" customFormat="1" customHeight="1" spans="1:3">
      <c r="A1019" s="225">
        <v>2140602</v>
      </c>
      <c r="B1019" s="225" t="s">
        <v>914</v>
      </c>
      <c r="C1019" s="229"/>
    </row>
    <row r="1020" s="214" customFormat="1" customHeight="1" spans="1:3">
      <c r="A1020" s="225">
        <v>2140603</v>
      </c>
      <c r="B1020" s="225" t="s">
        <v>915</v>
      </c>
      <c r="C1020" s="229"/>
    </row>
    <row r="1021" s="214" customFormat="1" customHeight="1" spans="1:3">
      <c r="A1021" s="225">
        <v>2140699</v>
      </c>
      <c r="B1021" s="225" t="s">
        <v>916</v>
      </c>
      <c r="C1021" s="229"/>
    </row>
    <row r="1022" s="214" customFormat="1" customHeight="1" spans="1:3">
      <c r="A1022" s="225">
        <v>21499</v>
      </c>
      <c r="B1022" s="227" t="s">
        <v>917</v>
      </c>
      <c r="C1022" s="228">
        <f>SUM(C1023:C1024)</f>
        <v>2188</v>
      </c>
    </row>
    <row r="1023" s="214" customFormat="1" customHeight="1" spans="1:3">
      <c r="A1023" s="225">
        <v>2149901</v>
      </c>
      <c r="B1023" s="225" t="s">
        <v>918</v>
      </c>
      <c r="C1023" s="229"/>
    </row>
    <row r="1024" s="214" customFormat="1" customHeight="1" spans="1:3">
      <c r="A1024" s="225">
        <v>2149999</v>
      </c>
      <c r="B1024" s="225" t="s">
        <v>919</v>
      </c>
      <c r="C1024" s="229">
        <v>2188</v>
      </c>
    </row>
    <row r="1025" s="214" customFormat="1" customHeight="1" spans="1:3">
      <c r="A1025" s="225">
        <v>215</v>
      </c>
      <c r="B1025" s="227" t="s">
        <v>86</v>
      </c>
      <c r="C1025" s="228">
        <f>SUM(C1026,C1036,C1052,C1057,C1068,C1075,C1083)</f>
        <v>1480</v>
      </c>
    </row>
    <row r="1026" s="214" customFormat="1" customHeight="1" spans="1:3">
      <c r="A1026" s="225">
        <v>21501</v>
      </c>
      <c r="B1026" s="227" t="s">
        <v>920</v>
      </c>
      <c r="C1026" s="228">
        <f>SUM(C1027:C1035)</f>
        <v>0</v>
      </c>
    </row>
    <row r="1027" s="214" customFormat="1" customHeight="1" spans="1:3">
      <c r="A1027" s="225">
        <v>2150101</v>
      </c>
      <c r="B1027" s="225" t="s">
        <v>160</v>
      </c>
      <c r="C1027" s="229"/>
    </row>
    <row r="1028" s="214" customFormat="1" customHeight="1" spans="1:3">
      <c r="A1028" s="225">
        <v>2150102</v>
      </c>
      <c r="B1028" s="225" t="s">
        <v>161</v>
      </c>
      <c r="C1028" s="229"/>
    </row>
    <row r="1029" s="214" customFormat="1" customHeight="1" spans="1:3">
      <c r="A1029" s="225">
        <v>2150103</v>
      </c>
      <c r="B1029" s="225" t="s">
        <v>162</v>
      </c>
      <c r="C1029" s="229"/>
    </row>
    <row r="1030" s="214" customFormat="1" customHeight="1" spans="1:3">
      <c r="A1030" s="225">
        <v>2150104</v>
      </c>
      <c r="B1030" s="225" t="s">
        <v>921</v>
      </c>
      <c r="C1030" s="229"/>
    </row>
    <row r="1031" s="214" customFormat="1" customHeight="1" spans="1:3">
      <c r="A1031" s="225">
        <v>2150105</v>
      </c>
      <c r="B1031" s="225" t="s">
        <v>922</v>
      </c>
      <c r="C1031" s="229"/>
    </row>
    <row r="1032" s="214" customFormat="1" customHeight="1" spans="1:3">
      <c r="A1032" s="225">
        <v>2150106</v>
      </c>
      <c r="B1032" s="225" t="s">
        <v>923</v>
      </c>
      <c r="C1032" s="229"/>
    </row>
    <row r="1033" s="214" customFormat="1" customHeight="1" spans="1:3">
      <c r="A1033" s="225">
        <v>2150107</v>
      </c>
      <c r="B1033" s="225" t="s">
        <v>924</v>
      </c>
      <c r="C1033" s="229"/>
    </row>
    <row r="1034" s="214" customFormat="1" customHeight="1" spans="1:3">
      <c r="A1034" s="225">
        <v>2150108</v>
      </c>
      <c r="B1034" s="225" t="s">
        <v>925</v>
      </c>
      <c r="C1034" s="229"/>
    </row>
    <row r="1035" s="214" customFormat="1" customHeight="1" spans="1:3">
      <c r="A1035" s="225">
        <v>2150199</v>
      </c>
      <c r="B1035" s="225" t="s">
        <v>926</v>
      </c>
      <c r="C1035" s="229"/>
    </row>
    <row r="1036" s="214" customFormat="1" customHeight="1" spans="1:3">
      <c r="A1036" s="225">
        <v>21502</v>
      </c>
      <c r="B1036" s="227" t="s">
        <v>927</v>
      </c>
      <c r="C1036" s="228">
        <f>SUM(C1037:C1051)</f>
        <v>0</v>
      </c>
    </row>
    <row r="1037" s="214" customFormat="1" customHeight="1" spans="1:3">
      <c r="A1037" s="225">
        <v>2150201</v>
      </c>
      <c r="B1037" s="225" t="s">
        <v>160</v>
      </c>
      <c r="C1037" s="229"/>
    </row>
    <row r="1038" s="214" customFormat="1" customHeight="1" spans="1:3">
      <c r="A1038" s="225">
        <v>2150202</v>
      </c>
      <c r="B1038" s="225" t="s">
        <v>161</v>
      </c>
      <c r="C1038" s="229"/>
    </row>
    <row r="1039" s="214" customFormat="1" customHeight="1" spans="1:3">
      <c r="A1039" s="225">
        <v>2150203</v>
      </c>
      <c r="B1039" s="225" t="s">
        <v>162</v>
      </c>
      <c r="C1039" s="229"/>
    </row>
    <row r="1040" s="214" customFormat="1" customHeight="1" spans="1:3">
      <c r="A1040" s="225">
        <v>2150204</v>
      </c>
      <c r="B1040" s="225" t="s">
        <v>928</v>
      </c>
      <c r="C1040" s="229"/>
    </row>
    <row r="1041" s="214" customFormat="1" customHeight="1" spans="1:3">
      <c r="A1041" s="225">
        <v>2150205</v>
      </c>
      <c r="B1041" s="225" t="s">
        <v>929</v>
      </c>
      <c r="C1041" s="229"/>
    </row>
    <row r="1042" s="214" customFormat="1" customHeight="1" spans="1:3">
      <c r="A1042" s="225">
        <v>2150206</v>
      </c>
      <c r="B1042" s="225" t="s">
        <v>930</v>
      </c>
      <c r="C1042" s="229"/>
    </row>
    <row r="1043" s="214" customFormat="1" customHeight="1" spans="1:3">
      <c r="A1043" s="225">
        <v>2150207</v>
      </c>
      <c r="B1043" s="225" t="s">
        <v>931</v>
      </c>
      <c r="C1043" s="229"/>
    </row>
    <row r="1044" s="214" customFormat="1" customHeight="1" spans="1:3">
      <c r="A1044" s="225">
        <v>2150208</v>
      </c>
      <c r="B1044" s="225" t="s">
        <v>932</v>
      </c>
      <c r="C1044" s="229"/>
    </row>
    <row r="1045" s="214" customFormat="1" customHeight="1" spans="1:3">
      <c r="A1045" s="225">
        <v>2150209</v>
      </c>
      <c r="B1045" s="225" t="s">
        <v>933</v>
      </c>
      <c r="C1045" s="229"/>
    </row>
    <row r="1046" s="214" customFormat="1" customHeight="1" spans="1:3">
      <c r="A1046" s="225">
        <v>2150210</v>
      </c>
      <c r="B1046" s="225" t="s">
        <v>934</v>
      </c>
      <c r="C1046" s="229"/>
    </row>
    <row r="1047" s="214" customFormat="1" customHeight="1" spans="1:3">
      <c r="A1047" s="225">
        <v>2150212</v>
      </c>
      <c r="B1047" s="225" t="s">
        <v>935</v>
      </c>
      <c r="C1047" s="229"/>
    </row>
    <row r="1048" s="214" customFormat="1" customHeight="1" spans="1:3">
      <c r="A1048" s="225">
        <v>2150213</v>
      </c>
      <c r="B1048" s="225" t="s">
        <v>936</v>
      </c>
      <c r="C1048" s="229"/>
    </row>
    <row r="1049" s="214" customFormat="1" customHeight="1" spans="1:3">
      <c r="A1049" s="225">
        <v>2150214</v>
      </c>
      <c r="B1049" s="225" t="s">
        <v>937</v>
      </c>
      <c r="C1049" s="229"/>
    </row>
    <row r="1050" s="214" customFormat="1" customHeight="1" spans="1:3">
      <c r="A1050" s="225">
        <v>2150215</v>
      </c>
      <c r="B1050" s="225" t="s">
        <v>938</v>
      </c>
      <c r="C1050" s="229"/>
    </row>
    <row r="1051" s="214" customFormat="1" customHeight="1" spans="1:3">
      <c r="A1051" s="225">
        <v>2150299</v>
      </c>
      <c r="B1051" s="225" t="s">
        <v>939</v>
      </c>
      <c r="C1051" s="229"/>
    </row>
    <row r="1052" s="214" customFormat="1" customHeight="1" spans="1:3">
      <c r="A1052" s="225">
        <v>21503</v>
      </c>
      <c r="B1052" s="227" t="s">
        <v>940</v>
      </c>
      <c r="C1052" s="228">
        <f>SUM(C1053:C1056)</f>
        <v>0</v>
      </c>
    </row>
    <row r="1053" s="214" customFormat="1" customHeight="1" spans="1:3">
      <c r="A1053" s="225">
        <v>2150301</v>
      </c>
      <c r="B1053" s="225" t="s">
        <v>160</v>
      </c>
      <c r="C1053" s="229"/>
    </row>
    <row r="1054" s="214" customFormat="1" customHeight="1" spans="1:3">
      <c r="A1054" s="225">
        <v>2150302</v>
      </c>
      <c r="B1054" s="225" t="s">
        <v>161</v>
      </c>
      <c r="C1054" s="229"/>
    </row>
    <row r="1055" s="214" customFormat="1" customHeight="1" spans="1:3">
      <c r="A1055" s="225">
        <v>2150303</v>
      </c>
      <c r="B1055" s="225" t="s">
        <v>162</v>
      </c>
      <c r="C1055" s="229"/>
    </row>
    <row r="1056" s="214" customFormat="1" customHeight="1" spans="1:3">
      <c r="A1056" s="225">
        <v>2150399</v>
      </c>
      <c r="B1056" s="225" t="s">
        <v>941</v>
      </c>
      <c r="C1056" s="229"/>
    </row>
    <row r="1057" s="214" customFormat="1" customHeight="1" spans="1:3">
      <c r="A1057" s="225">
        <v>21505</v>
      </c>
      <c r="B1057" s="227" t="s">
        <v>942</v>
      </c>
      <c r="C1057" s="228">
        <f>SUM(C1058:C1067)</f>
        <v>1474</v>
      </c>
    </row>
    <row r="1058" s="214" customFormat="1" customHeight="1" spans="1:3">
      <c r="A1058" s="225">
        <v>2150501</v>
      </c>
      <c r="B1058" s="225" t="s">
        <v>160</v>
      </c>
      <c r="C1058" s="229">
        <v>174</v>
      </c>
    </row>
    <row r="1059" s="214" customFormat="1" customHeight="1" spans="1:3">
      <c r="A1059" s="225">
        <v>2150502</v>
      </c>
      <c r="B1059" s="225" t="s">
        <v>161</v>
      </c>
      <c r="C1059" s="229"/>
    </row>
    <row r="1060" s="214" customFormat="1" customHeight="1" spans="1:3">
      <c r="A1060" s="225">
        <v>2150503</v>
      </c>
      <c r="B1060" s="225" t="s">
        <v>162</v>
      </c>
      <c r="C1060" s="229"/>
    </row>
    <row r="1061" s="214" customFormat="1" customHeight="1" spans="1:3">
      <c r="A1061" s="225">
        <v>2150505</v>
      </c>
      <c r="B1061" s="225" t="s">
        <v>943</v>
      </c>
      <c r="C1061" s="229"/>
    </row>
    <row r="1062" s="214" customFormat="1" customHeight="1" spans="1:3">
      <c r="A1062" s="225">
        <v>2150507</v>
      </c>
      <c r="B1062" s="225" t="s">
        <v>944</v>
      </c>
      <c r="C1062" s="229"/>
    </row>
    <row r="1063" s="214" customFormat="1" customHeight="1" spans="1:3">
      <c r="A1063" s="225">
        <v>2150508</v>
      </c>
      <c r="B1063" s="225" t="s">
        <v>945</v>
      </c>
      <c r="C1063" s="229"/>
    </row>
    <row r="1064" s="214" customFormat="1" customHeight="1" spans="1:3">
      <c r="A1064" s="225">
        <v>2150516</v>
      </c>
      <c r="B1064" s="225" t="s">
        <v>946</v>
      </c>
      <c r="C1064" s="229"/>
    </row>
    <row r="1065" s="214" customFormat="1" customHeight="1" spans="1:3">
      <c r="A1065" s="225">
        <v>2150517</v>
      </c>
      <c r="B1065" s="225" t="s">
        <v>947</v>
      </c>
      <c r="C1065" s="229"/>
    </row>
    <row r="1066" s="214" customFormat="1" customHeight="1" spans="1:3">
      <c r="A1066" s="225">
        <v>2150550</v>
      </c>
      <c r="B1066" s="225" t="s">
        <v>169</v>
      </c>
      <c r="C1066" s="229"/>
    </row>
    <row r="1067" s="214" customFormat="1" customHeight="1" spans="1:3">
      <c r="A1067" s="225">
        <v>2150599</v>
      </c>
      <c r="B1067" s="225" t="s">
        <v>948</v>
      </c>
      <c r="C1067" s="229">
        <v>1300</v>
      </c>
    </row>
    <row r="1068" s="214" customFormat="1" customHeight="1" spans="1:3">
      <c r="A1068" s="225">
        <v>21507</v>
      </c>
      <c r="B1068" s="227" t="s">
        <v>949</v>
      </c>
      <c r="C1068" s="228">
        <f>SUM(C1069:C1074)</f>
        <v>0</v>
      </c>
    </row>
    <row r="1069" s="214" customFormat="1" customHeight="1" spans="1:3">
      <c r="A1069" s="225">
        <v>2150701</v>
      </c>
      <c r="B1069" s="225" t="s">
        <v>160</v>
      </c>
      <c r="C1069" s="229"/>
    </row>
    <row r="1070" s="214" customFormat="1" customHeight="1" spans="1:3">
      <c r="A1070" s="225">
        <v>2150702</v>
      </c>
      <c r="B1070" s="225" t="s">
        <v>161</v>
      </c>
      <c r="C1070" s="229"/>
    </row>
    <row r="1071" s="214" customFormat="1" customHeight="1" spans="1:3">
      <c r="A1071" s="225">
        <v>2150703</v>
      </c>
      <c r="B1071" s="225" t="s">
        <v>162</v>
      </c>
      <c r="C1071" s="229"/>
    </row>
    <row r="1072" s="214" customFormat="1" customHeight="1" spans="1:3">
      <c r="A1072" s="225">
        <v>2150704</v>
      </c>
      <c r="B1072" s="225" t="s">
        <v>950</v>
      </c>
      <c r="C1072" s="229"/>
    </row>
    <row r="1073" s="214" customFormat="1" customHeight="1" spans="1:3">
      <c r="A1073" s="225">
        <v>2150705</v>
      </c>
      <c r="B1073" s="225" t="s">
        <v>951</v>
      </c>
      <c r="C1073" s="229"/>
    </row>
    <row r="1074" s="214" customFormat="1" customHeight="1" spans="1:3">
      <c r="A1074" s="225">
        <v>2150799</v>
      </c>
      <c r="B1074" s="225" t="s">
        <v>952</v>
      </c>
      <c r="C1074" s="229"/>
    </row>
    <row r="1075" s="214" customFormat="1" customHeight="1" spans="1:3">
      <c r="A1075" s="225">
        <v>21508</v>
      </c>
      <c r="B1075" s="227" t="s">
        <v>953</v>
      </c>
      <c r="C1075" s="228">
        <f>SUM(C1076:C1082)</f>
        <v>0</v>
      </c>
    </row>
    <row r="1076" s="214" customFormat="1" customHeight="1" spans="1:3">
      <c r="A1076" s="225">
        <v>2150801</v>
      </c>
      <c r="B1076" s="225" t="s">
        <v>160</v>
      </c>
      <c r="C1076" s="229"/>
    </row>
    <row r="1077" s="214" customFormat="1" customHeight="1" spans="1:3">
      <c r="A1077" s="225">
        <v>2150802</v>
      </c>
      <c r="B1077" s="225" t="s">
        <v>161</v>
      </c>
      <c r="C1077" s="229"/>
    </row>
    <row r="1078" s="214" customFormat="1" customHeight="1" spans="1:3">
      <c r="A1078" s="225">
        <v>2150803</v>
      </c>
      <c r="B1078" s="225" t="s">
        <v>162</v>
      </c>
      <c r="C1078" s="229"/>
    </row>
    <row r="1079" s="214" customFormat="1" customHeight="1" spans="1:3">
      <c r="A1079" s="225">
        <v>2150804</v>
      </c>
      <c r="B1079" s="225" t="s">
        <v>954</v>
      </c>
      <c r="C1079" s="229"/>
    </row>
    <row r="1080" s="214" customFormat="1" customHeight="1" spans="1:3">
      <c r="A1080" s="225">
        <v>2150805</v>
      </c>
      <c r="B1080" s="225" t="s">
        <v>955</v>
      </c>
      <c r="C1080" s="229"/>
    </row>
    <row r="1081" s="214" customFormat="1" customHeight="1" spans="1:3">
      <c r="A1081" s="225">
        <v>2150806</v>
      </c>
      <c r="B1081" s="225" t="s">
        <v>956</v>
      </c>
      <c r="C1081" s="229"/>
    </row>
    <row r="1082" s="214" customFormat="1" customHeight="1" spans="1:3">
      <c r="A1082" s="225">
        <v>2150899</v>
      </c>
      <c r="B1082" s="225" t="s">
        <v>957</v>
      </c>
      <c r="C1082" s="229"/>
    </row>
    <row r="1083" s="214" customFormat="1" customHeight="1" spans="1:3">
      <c r="A1083" s="225">
        <v>21599</v>
      </c>
      <c r="B1083" s="227" t="s">
        <v>958</v>
      </c>
      <c r="C1083" s="228">
        <f>SUM(C1084:C1088)</f>
        <v>6</v>
      </c>
    </row>
    <row r="1084" s="214" customFormat="1" customHeight="1" spans="1:3">
      <c r="A1084" s="225">
        <v>2159901</v>
      </c>
      <c r="B1084" s="225" t="s">
        <v>959</v>
      </c>
      <c r="C1084" s="229"/>
    </row>
    <row r="1085" s="214" customFormat="1" customHeight="1" spans="1:3">
      <c r="A1085" s="225">
        <v>2159904</v>
      </c>
      <c r="B1085" s="225" t="s">
        <v>960</v>
      </c>
      <c r="C1085" s="229"/>
    </row>
    <row r="1086" s="214" customFormat="1" customHeight="1" spans="1:3">
      <c r="A1086" s="225">
        <v>2159905</v>
      </c>
      <c r="B1086" s="225" t="s">
        <v>961</v>
      </c>
      <c r="C1086" s="229"/>
    </row>
    <row r="1087" s="214" customFormat="1" customHeight="1" spans="1:3">
      <c r="A1087" s="225">
        <v>2159906</v>
      </c>
      <c r="B1087" s="225" t="s">
        <v>962</v>
      </c>
      <c r="C1087" s="229"/>
    </row>
    <row r="1088" s="214" customFormat="1" customHeight="1" spans="1:3">
      <c r="A1088" s="225">
        <v>2159999</v>
      </c>
      <c r="B1088" s="225" t="s">
        <v>963</v>
      </c>
      <c r="C1088" s="229">
        <v>6</v>
      </c>
    </row>
    <row r="1089" s="214" customFormat="1" customHeight="1" spans="1:3">
      <c r="A1089" s="225">
        <v>216</v>
      </c>
      <c r="B1089" s="227" t="s">
        <v>87</v>
      </c>
      <c r="C1089" s="228">
        <f>SUM(C1090,C1100,C1106)</f>
        <v>560</v>
      </c>
    </row>
    <row r="1090" s="214" customFormat="1" customHeight="1" spans="1:3">
      <c r="A1090" s="225">
        <v>21602</v>
      </c>
      <c r="B1090" s="227" t="s">
        <v>964</v>
      </c>
      <c r="C1090" s="228">
        <f>SUM(C1091:C1099)</f>
        <v>223</v>
      </c>
    </row>
    <row r="1091" s="214" customFormat="1" customHeight="1" spans="1:3">
      <c r="A1091" s="225">
        <v>2160201</v>
      </c>
      <c r="B1091" s="225" t="s">
        <v>160</v>
      </c>
      <c r="C1091" s="229">
        <v>125</v>
      </c>
    </row>
    <row r="1092" s="214" customFormat="1" customHeight="1" spans="1:3">
      <c r="A1092" s="225">
        <v>2160202</v>
      </c>
      <c r="B1092" s="225" t="s">
        <v>161</v>
      </c>
      <c r="C1092" s="229"/>
    </row>
    <row r="1093" s="214" customFormat="1" customHeight="1" spans="1:3">
      <c r="A1093" s="225">
        <v>2160203</v>
      </c>
      <c r="B1093" s="225" t="s">
        <v>162</v>
      </c>
      <c r="C1093" s="229"/>
    </row>
    <row r="1094" s="214" customFormat="1" customHeight="1" spans="1:3">
      <c r="A1094" s="225">
        <v>2160216</v>
      </c>
      <c r="B1094" s="225" t="s">
        <v>965</v>
      </c>
      <c r="C1094" s="229"/>
    </row>
    <row r="1095" s="214" customFormat="1" customHeight="1" spans="1:3">
      <c r="A1095" s="225">
        <v>2160217</v>
      </c>
      <c r="B1095" s="225" t="s">
        <v>966</v>
      </c>
      <c r="C1095" s="229"/>
    </row>
    <row r="1096" s="214" customFormat="1" customHeight="1" spans="1:3">
      <c r="A1096" s="225">
        <v>2160218</v>
      </c>
      <c r="B1096" s="225" t="s">
        <v>967</v>
      </c>
      <c r="C1096" s="229"/>
    </row>
    <row r="1097" s="214" customFormat="1" customHeight="1" spans="1:3">
      <c r="A1097" s="225">
        <v>2160219</v>
      </c>
      <c r="B1097" s="225" t="s">
        <v>968</v>
      </c>
      <c r="C1097" s="229"/>
    </row>
    <row r="1098" s="214" customFormat="1" customHeight="1" spans="1:3">
      <c r="A1098" s="225">
        <v>2160250</v>
      </c>
      <c r="B1098" s="225" t="s">
        <v>169</v>
      </c>
      <c r="C1098" s="229"/>
    </row>
    <row r="1099" s="214" customFormat="1" customHeight="1" spans="1:3">
      <c r="A1099" s="225">
        <v>2160299</v>
      </c>
      <c r="B1099" s="225" t="s">
        <v>969</v>
      </c>
      <c r="C1099" s="229">
        <v>98</v>
      </c>
    </row>
    <row r="1100" s="214" customFormat="1" customHeight="1" spans="1:3">
      <c r="A1100" s="225">
        <v>21606</v>
      </c>
      <c r="B1100" s="227" t="s">
        <v>970</v>
      </c>
      <c r="C1100" s="228">
        <f>SUM(C1101:C1105)</f>
        <v>0</v>
      </c>
    </row>
    <row r="1101" s="214" customFormat="1" customHeight="1" spans="1:3">
      <c r="A1101" s="225">
        <v>2160601</v>
      </c>
      <c r="B1101" s="225" t="s">
        <v>160</v>
      </c>
      <c r="C1101" s="229"/>
    </row>
    <row r="1102" s="214" customFormat="1" customHeight="1" spans="1:3">
      <c r="A1102" s="225">
        <v>2160602</v>
      </c>
      <c r="B1102" s="225" t="s">
        <v>161</v>
      </c>
      <c r="C1102" s="229"/>
    </row>
    <row r="1103" s="214" customFormat="1" customHeight="1" spans="1:3">
      <c r="A1103" s="225">
        <v>2160603</v>
      </c>
      <c r="B1103" s="225" t="s">
        <v>162</v>
      </c>
      <c r="C1103" s="229"/>
    </row>
    <row r="1104" s="214" customFormat="1" customHeight="1" spans="1:3">
      <c r="A1104" s="225">
        <v>2160607</v>
      </c>
      <c r="B1104" s="225" t="s">
        <v>971</v>
      </c>
      <c r="C1104" s="229"/>
    </row>
    <row r="1105" s="214" customFormat="1" customHeight="1" spans="1:3">
      <c r="A1105" s="225">
        <v>2160699</v>
      </c>
      <c r="B1105" s="225" t="s">
        <v>972</v>
      </c>
      <c r="C1105" s="229"/>
    </row>
    <row r="1106" s="214" customFormat="1" customHeight="1" spans="1:3">
      <c r="A1106" s="225">
        <v>21699</v>
      </c>
      <c r="B1106" s="227" t="s">
        <v>973</v>
      </c>
      <c r="C1106" s="228">
        <f>SUM(C1107:C1108)</f>
        <v>337</v>
      </c>
    </row>
    <row r="1107" s="214" customFormat="1" customHeight="1" spans="1:3">
      <c r="A1107" s="225">
        <v>2169901</v>
      </c>
      <c r="B1107" s="225" t="s">
        <v>974</v>
      </c>
      <c r="C1107" s="229"/>
    </row>
    <row r="1108" s="214" customFormat="1" customHeight="1" spans="1:3">
      <c r="A1108" s="225">
        <v>2169999</v>
      </c>
      <c r="B1108" s="225" t="s">
        <v>975</v>
      </c>
      <c r="C1108" s="229">
        <v>337</v>
      </c>
    </row>
    <row r="1109" s="214" customFormat="1" customHeight="1" spans="1:3">
      <c r="A1109" s="225">
        <v>217</v>
      </c>
      <c r="B1109" s="227" t="s">
        <v>88</v>
      </c>
      <c r="C1109" s="228">
        <f>SUM(C1110,C1117,C1127,C1133,C1136)</f>
        <v>0</v>
      </c>
    </row>
    <row r="1110" s="214" customFormat="1" customHeight="1" spans="1:3">
      <c r="A1110" s="225">
        <v>21701</v>
      </c>
      <c r="B1110" s="227" t="s">
        <v>976</v>
      </c>
      <c r="C1110" s="228">
        <f>SUM(C1111:C1116)</f>
        <v>0</v>
      </c>
    </row>
    <row r="1111" s="214" customFormat="1" customHeight="1" spans="1:3">
      <c r="A1111" s="225">
        <v>2170101</v>
      </c>
      <c r="B1111" s="225" t="s">
        <v>160</v>
      </c>
      <c r="C1111" s="229"/>
    </row>
    <row r="1112" s="214" customFormat="1" customHeight="1" spans="1:3">
      <c r="A1112" s="225">
        <v>2170102</v>
      </c>
      <c r="B1112" s="225" t="s">
        <v>161</v>
      </c>
      <c r="C1112" s="229"/>
    </row>
    <row r="1113" s="214" customFormat="1" customHeight="1" spans="1:3">
      <c r="A1113" s="225">
        <v>2170103</v>
      </c>
      <c r="B1113" s="225" t="s">
        <v>162</v>
      </c>
      <c r="C1113" s="229"/>
    </row>
    <row r="1114" s="214" customFormat="1" customHeight="1" spans="1:3">
      <c r="A1114" s="225">
        <v>2170104</v>
      </c>
      <c r="B1114" s="225" t="s">
        <v>977</v>
      </c>
      <c r="C1114" s="229"/>
    </row>
    <row r="1115" s="214" customFormat="1" customHeight="1" spans="1:3">
      <c r="A1115" s="225">
        <v>2170150</v>
      </c>
      <c r="B1115" s="225" t="s">
        <v>169</v>
      </c>
      <c r="C1115" s="229"/>
    </row>
    <row r="1116" s="214" customFormat="1" customHeight="1" spans="1:3">
      <c r="A1116" s="225">
        <v>2170199</v>
      </c>
      <c r="B1116" s="225" t="s">
        <v>978</v>
      </c>
      <c r="C1116" s="229"/>
    </row>
    <row r="1117" s="214" customFormat="1" customHeight="1" spans="1:3">
      <c r="A1117" s="225">
        <v>21702</v>
      </c>
      <c r="B1117" s="227" t="s">
        <v>979</v>
      </c>
      <c r="C1117" s="228">
        <f>SUM(C1118:C1126)</f>
        <v>0</v>
      </c>
    </row>
    <row r="1118" s="214" customFormat="1" customHeight="1" spans="1:3">
      <c r="A1118" s="225">
        <v>2170201</v>
      </c>
      <c r="B1118" s="225" t="s">
        <v>980</v>
      </c>
      <c r="C1118" s="229"/>
    </row>
    <row r="1119" s="214" customFormat="1" customHeight="1" spans="1:3">
      <c r="A1119" s="225">
        <v>2170202</v>
      </c>
      <c r="B1119" s="225" t="s">
        <v>981</v>
      </c>
      <c r="C1119" s="229"/>
    </row>
    <row r="1120" s="214" customFormat="1" customHeight="1" spans="1:3">
      <c r="A1120" s="225">
        <v>2170203</v>
      </c>
      <c r="B1120" s="225" t="s">
        <v>982</v>
      </c>
      <c r="C1120" s="229"/>
    </row>
    <row r="1121" s="214" customFormat="1" customHeight="1" spans="1:3">
      <c r="A1121" s="225">
        <v>2170204</v>
      </c>
      <c r="B1121" s="225" t="s">
        <v>983</v>
      </c>
      <c r="C1121" s="229"/>
    </row>
    <row r="1122" s="214" customFormat="1" customHeight="1" spans="1:3">
      <c r="A1122" s="225">
        <v>2170205</v>
      </c>
      <c r="B1122" s="225" t="s">
        <v>984</v>
      </c>
      <c r="C1122" s="229"/>
    </row>
    <row r="1123" s="214" customFormat="1" customHeight="1" spans="1:3">
      <c r="A1123" s="225">
        <v>2170206</v>
      </c>
      <c r="B1123" s="225" t="s">
        <v>985</v>
      </c>
      <c r="C1123" s="229"/>
    </row>
    <row r="1124" s="214" customFormat="1" customHeight="1" spans="1:3">
      <c r="A1124" s="225">
        <v>2170207</v>
      </c>
      <c r="B1124" s="225" t="s">
        <v>986</v>
      </c>
      <c r="C1124" s="229"/>
    </row>
    <row r="1125" s="214" customFormat="1" customHeight="1" spans="1:3">
      <c r="A1125" s="225">
        <v>2170208</v>
      </c>
      <c r="B1125" s="225" t="s">
        <v>987</v>
      </c>
      <c r="C1125" s="229"/>
    </row>
    <row r="1126" s="214" customFormat="1" customHeight="1" spans="1:3">
      <c r="A1126" s="225">
        <v>2170299</v>
      </c>
      <c r="B1126" s="225" t="s">
        <v>988</v>
      </c>
      <c r="C1126" s="229"/>
    </row>
    <row r="1127" s="214" customFormat="1" customHeight="1" spans="1:3">
      <c r="A1127" s="225">
        <v>21703</v>
      </c>
      <c r="B1127" s="227" t="s">
        <v>989</v>
      </c>
      <c r="C1127" s="228">
        <f>SUM(C1128:C1132)</f>
        <v>0</v>
      </c>
    </row>
    <row r="1128" s="214" customFormat="1" customHeight="1" spans="1:3">
      <c r="A1128" s="225">
        <v>2170301</v>
      </c>
      <c r="B1128" s="225" t="s">
        <v>990</v>
      </c>
      <c r="C1128" s="229"/>
    </row>
    <row r="1129" s="214" customFormat="1" customHeight="1" spans="1:3">
      <c r="A1129" s="225">
        <v>2170302</v>
      </c>
      <c r="B1129" s="225" t="s">
        <v>991</v>
      </c>
      <c r="C1129" s="229"/>
    </row>
    <row r="1130" s="214" customFormat="1" customHeight="1" spans="1:3">
      <c r="A1130" s="225">
        <v>2170303</v>
      </c>
      <c r="B1130" s="225" t="s">
        <v>992</v>
      </c>
      <c r="C1130" s="229"/>
    </row>
    <row r="1131" s="214" customFormat="1" customHeight="1" spans="1:3">
      <c r="A1131" s="225">
        <v>2170304</v>
      </c>
      <c r="B1131" s="225" t="s">
        <v>993</v>
      </c>
      <c r="C1131" s="229"/>
    </row>
    <row r="1132" s="214" customFormat="1" customHeight="1" spans="1:3">
      <c r="A1132" s="225">
        <v>2170399</v>
      </c>
      <c r="B1132" s="225" t="s">
        <v>994</v>
      </c>
      <c r="C1132" s="229"/>
    </row>
    <row r="1133" s="214" customFormat="1" customHeight="1" spans="1:3">
      <c r="A1133" s="225">
        <v>21704</v>
      </c>
      <c r="B1133" s="227" t="s">
        <v>995</v>
      </c>
      <c r="C1133" s="228">
        <f>SUM(C1134:C1135)</f>
        <v>0</v>
      </c>
    </row>
    <row r="1134" s="214" customFormat="1" customHeight="1" spans="1:3">
      <c r="A1134" s="225">
        <v>2170401</v>
      </c>
      <c r="B1134" s="225" t="s">
        <v>996</v>
      </c>
      <c r="C1134" s="229"/>
    </row>
    <row r="1135" s="214" customFormat="1" customHeight="1" spans="1:3">
      <c r="A1135" s="225">
        <v>2170499</v>
      </c>
      <c r="B1135" s="225" t="s">
        <v>997</v>
      </c>
      <c r="C1135" s="229"/>
    </row>
    <row r="1136" s="214" customFormat="1" customHeight="1" spans="1:3">
      <c r="A1136" s="225">
        <v>21799</v>
      </c>
      <c r="B1136" s="227" t="s">
        <v>998</v>
      </c>
      <c r="C1136" s="228">
        <f>SUM(C1137:C1138)</f>
        <v>0</v>
      </c>
    </row>
    <row r="1137" s="214" customFormat="1" customHeight="1" spans="1:3">
      <c r="A1137" s="225">
        <v>2179902</v>
      </c>
      <c r="B1137" s="225" t="s">
        <v>999</v>
      </c>
      <c r="C1137" s="229"/>
    </row>
    <row r="1138" s="214" customFormat="1" customHeight="1" spans="1:3">
      <c r="A1138" s="225">
        <v>2179999</v>
      </c>
      <c r="B1138" s="225" t="s">
        <v>1000</v>
      </c>
      <c r="C1138" s="229"/>
    </row>
    <row r="1139" s="214" customFormat="1" customHeight="1" spans="1:3">
      <c r="A1139" s="225">
        <v>219</v>
      </c>
      <c r="B1139" s="227" t="s">
        <v>89</v>
      </c>
      <c r="C1139" s="228">
        <f>SUM(C1140:C1148)</f>
        <v>0</v>
      </c>
    </row>
    <row r="1140" s="214" customFormat="1" customHeight="1" spans="1:3">
      <c r="A1140" s="225">
        <v>21901</v>
      </c>
      <c r="B1140" s="227" t="s">
        <v>1001</v>
      </c>
      <c r="C1140" s="228">
        <v>0</v>
      </c>
    </row>
    <row r="1141" s="214" customFormat="1" customHeight="1" spans="1:3">
      <c r="A1141" s="225">
        <v>21902</v>
      </c>
      <c r="B1141" s="227" t="s">
        <v>1002</v>
      </c>
      <c r="C1141" s="228">
        <v>0</v>
      </c>
    </row>
    <row r="1142" s="214" customFormat="1" customHeight="1" spans="1:3">
      <c r="A1142" s="225">
        <v>21903</v>
      </c>
      <c r="B1142" s="227" t="s">
        <v>1003</v>
      </c>
      <c r="C1142" s="228">
        <v>0</v>
      </c>
    </row>
    <row r="1143" s="214" customFormat="1" customHeight="1" spans="1:3">
      <c r="A1143" s="225">
        <v>21904</v>
      </c>
      <c r="B1143" s="227" t="s">
        <v>1004</v>
      </c>
      <c r="C1143" s="228">
        <v>0</v>
      </c>
    </row>
    <row r="1144" s="214" customFormat="1" customHeight="1" spans="1:3">
      <c r="A1144" s="225">
        <v>21905</v>
      </c>
      <c r="B1144" s="227" t="s">
        <v>1005</v>
      </c>
      <c r="C1144" s="228">
        <v>0</v>
      </c>
    </row>
    <row r="1145" s="214" customFormat="1" customHeight="1" spans="1:3">
      <c r="A1145" s="225">
        <v>21906</v>
      </c>
      <c r="B1145" s="227" t="s">
        <v>786</v>
      </c>
      <c r="C1145" s="228">
        <v>0</v>
      </c>
    </row>
    <row r="1146" s="214" customFormat="1" customHeight="1" spans="1:3">
      <c r="A1146" s="225">
        <v>21907</v>
      </c>
      <c r="B1146" s="227" t="s">
        <v>1006</v>
      </c>
      <c r="C1146" s="228">
        <v>0</v>
      </c>
    </row>
    <row r="1147" s="214" customFormat="1" customHeight="1" spans="1:3">
      <c r="A1147" s="225">
        <v>21908</v>
      </c>
      <c r="B1147" s="227" t="s">
        <v>1007</v>
      </c>
      <c r="C1147" s="228">
        <v>0</v>
      </c>
    </row>
    <row r="1148" s="214" customFormat="1" customHeight="1" spans="1:3">
      <c r="A1148" s="225">
        <v>21999</v>
      </c>
      <c r="B1148" s="227" t="s">
        <v>1008</v>
      </c>
      <c r="C1148" s="228">
        <v>0</v>
      </c>
    </row>
    <row r="1149" s="214" customFormat="1" customHeight="1" spans="1:3">
      <c r="A1149" s="225">
        <v>220</v>
      </c>
      <c r="B1149" s="227" t="s">
        <v>90</v>
      </c>
      <c r="C1149" s="228">
        <f>SUM(C1150,C1177,C1192)</f>
        <v>2610</v>
      </c>
    </row>
    <row r="1150" s="214" customFormat="1" customHeight="1" spans="1:3">
      <c r="A1150" s="225">
        <v>22001</v>
      </c>
      <c r="B1150" s="227" t="s">
        <v>1009</v>
      </c>
      <c r="C1150" s="228">
        <f>SUM(C1151:C1176)</f>
        <v>2610</v>
      </c>
    </row>
    <row r="1151" s="214" customFormat="1" customHeight="1" spans="1:3">
      <c r="A1151" s="225">
        <v>2200101</v>
      </c>
      <c r="B1151" s="225" t="s">
        <v>160</v>
      </c>
      <c r="C1151" s="229">
        <v>936</v>
      </c>
    </row>
    <row r="1152" s="214" customFormat="1" customHeight="1" spans="1:3">
      <c r="A1152" s="225">
        <v>2200102</v>
      </c>
      <c r="B1152" s="225" t="s">
        <v>161</v>
      </c>
      <c r="C1152" s="229"/>
    </row>
    <row r="1153" s="214" customFormat="1" customHeight="1" spans="1:3">
      <c r="A1153" s="225">
        <v>2200103</v>
      </c>
      <c r="B1153" s="225" t="s">
        <v>162</v>
      </c>
      <c r="C1153" s="229"/>
    </row>
    <row r="1154" s="214" customFormat="1" customHeight="1" spans="1:3">
      <c r="A1154" s="225">
        <v>2200104</v>
      </c>
      <c r="B1154" s="225" t="s">
        <v>1010</v>
      </c>
      <c r="C1154" s="229"/>
    </row>
    <row r="1155" s="214" customFormat="1" customHeight="1" spans="1:3">
      <c r="A1155" s="225">
        <v>2200106</v>
      </c>
      <c r="B1155" s="225" t="s">
        <v>1011</v>
      </c>
      <c r="C1155" s="229"/>
    </row>
    <row r="1156" s="214" customFormat="1" customHeight="1" spans="1:3">
      <c r="A1156" s="225">
        <v>2200107</v>
      </c>
      <c r="B1156" s="225" t="s">
        <v>1012</v>
      </c>
      <c r="C1156" s="229"/>
    </row>
    <row r="1157" s="214" customFormat="1" customHeight="1" spans="1:3">
      <c r="A1157" s="225">
        <v>2200108</v>
      </c>
      <c r="B1157" s="225" t="s">
        <v>1013</v>
      </c>
      <c r="C1157" s="229"/>
    </row>
    <row r="1158" s="214" customFormat="1" customHeight="1" spans="1:3">
      <c r="A1158" s="225">
        <v>2200109</v>
      </c>
      <c r="B1158" s="225" t="s">
        <v>1014</v>
      </c>
      <c r="C1158" s="229"/>
    </row>
    <row r="1159" s="214" customFormat="1" customHeight="1" spans="1:3">
      <c r="A1159" s="225">
        <v>2200112</v>
      </c>
      <c r="B1159" s="225" t="s">
        <v>1015</v>
      </c>
      <c r="C1159" s="229"/>
    </row>
    <row r="1160" s="214" customFormat="1" customHeight="1" spans="1:3">
      <c r="A1160" s="225">
        <v>2200113</v>
      </c>
      <c r="B1160" s="225" t="s">
        <v>1016</v>
      </c>
      <c r="C1160" s="229"/>
    </row>
    <row r="1161" s="214" customFormat="1" customHeight="1" spans="1:3">
      <c r="A1161" s="225">
        <v>2200114</v>
      </c>
      <c r="B1161" s="225" t="s">
        <v>1017</v>
      </c>
      <c r="C1161" s="229"/>
    </row>
    <row r="1162" s="214" customFormat="1" customHeight="1" spans="1:3">
      <c r="A1162" s="225">
        <v>2200115</v>
      </c>
      <c r="B1162" s="225" t="s">
        <v>1018</v>
      </c>
      <c r="C1162" s="229"/>
    </row>
    <row r="1163" s="214" customFormat="1" customHeight="1" spans="1:3">
      <c r="A1163" s="225">
        <v>2200116</v>
      </c>
      <c r="B1163" s="225" t="s">
        <v>1019</v>
      </c>
      <c r="C1163" s="229"/>
    </row>
    <row r="1164" s="214" customFormat="1" customHeight="1" spans="1:3">
      <c r="A1164" s="225">
        <v>2200119</v>
      </c>
      <c r="B1164" s="225" t="s">
        <v>1020</v>
      </c>
      <c r="C1164" s="229"/>
    </row>
    <row r="1165" s="214" customFormat="1" customHeight="1" spans="1:3">
      <c r="A1165" s="225">
        <v>2200120</v>
      </c>
      <c r="B1165" s="225" t="s">
        <v>1021</v>
      </c>
      <c r="C1165" s="229"/>
    </row>
    <row r="1166" s="214" customFormat="1" customHeight="1" spans="1:3">
      <c r="A1166" s="225">
        <v>2200121</v>
      </c>
      <c r="B1166" s="225" t="s">
        <v>1022</v>
      </c>
      <c r="C1166" s="229"/>
    </row>
    <row r="1167" s="214" customFormat="1" customHeight="1" spans="1:3">
      <c r="A1167" s="225">
        <v>2200122</v>
      </c>
      <c r="B1167" s="225" t="s">
        <v>1023</v>
      </c>
      <c r="C1167" s="229"/>
    </row>
    <row r="1168" s="214" customFormat="1" customHeight="1" spans="1:3">
      <c r="A1168" s="225">
        <v>2200123</v>
      </c>
      <c r="B1168" s="225" t="s">
        <v>1024</v>
      </c>
      <c r="C1168" s="229"/>
    </row>
    <row r="1169" s="214" customFormat="1" customHeight="1" spans="1:3">
      <c r="A1169" s="225">
        <v>2200124</v>
      </c>
      <c r="B1169" s="225" t="s">
        <v>1025</v>
      </c>
      <c r="C1169" s="229"/>
    </row>
    <row r="1170" s="214" customFormat="1" customHeight="1" spans="1:3">
      <c r="A1170" s="225">
        <v>2200125</v>
      </c>
      <c r="B1170" s="225" t="s">
        <v>1026</v>
      </c>
      <c r="C1170" s="229"/>
    </row>
    <row r="1171" s="214" customFormat="1" customHeight="1" spans="1:3">
      <c r="A1171" s="225">
        <v>2200126</v>
      </c>
      <c r="B1171" s="225" t="s">
        <v>1027</v>
      </c>
      <c r="C1171" s="229"/>
    </row>
    <row r="1172" s="214" customFormat="1" customHeight="1" spans="1:3">
      <c r="A1172" s="225">
        <v>2200127</v>
      </c>
      <c r="B1172" s="225" t="s">
        <v>1028</v>
      </c>
      <c r="C1172" s="229"/>
    </row>
    <row r="1173" s="214" customFormat="1" customHeight="1" spans="1:3">
      <c r="A1173" s="225">
        <v>2200128</v>
      </c>
      <c r="B1173" s="225" t="s">
        <v>1029</v>
      </c>
      <c r="C1173" s="229"/>
    </row>
    <row r="1174" s="214" customFormat="1" customHeight="1" spans="1:3">
      <c r="A1174" s="225">
        <v>2200129</v>
      </c>
      <c r="B1174" s="225" t="s">
        <v>1030</v>
      </c>
      <c r="C1174" s="229"/>
    </row>
    <row r="1175" s="214" customFormat="1" customHeight="1" spans="1:3">
      <c r="A1175" s="225">
        <v>2200150</v>
      </c>
      <c r="B1175" s="225" t="s">
        <v>169</v>
      </c>
      <c r="C1175" s="229"/>
    </row>
    <row r="1176" s="214" customFormat="1" customHeight="1" spans="1:3">
      <c r="A1176" s="225">
        <v>2200199</v>
      </c>
      <c r="B1176" s="225" t="s">
        <v>1031</v>
      </c>
      <c r="C1176" s="229">
        <v>1674</v>
      </c>
    </row>
    <row r="1177" s="214" customFormat="1" customHeight="1" spans="1:3">
      <c r="A1177" s="225">
        <v>22005</v>
      </c>
      <c r="B1177" s="227" t="s">
        <v>1032</v>
      </c>
      <c r="C1177" s="228">
        <f>SUM(C1178:C1191)</f>
        <v>0</v>
      </c>
    </row>
    <row r="1178" s="214" customFormat="1" customHeight="1" spans="1:3">
      <c r="A1178" s="225">
        <v>2200501</v>
      </c>
      <c r="B1178" s="225" t="s">
        <v>160</v>
      </c>
      <c r="C1178" s="229"/>
    </row>
    <row r="1179" s="214" customFormat="1" customHeight="1" spans="1:3">
      <c r="A1179" s="225">
        <v>2200502</v>
      </c>
      <c r="B1179" s="225" t="s">
        <v>161</v>
      </c>
      <c r="C1179" s="229"/>
    </row>
    <row r="1180" s="214" customFormat="1" customHeight="1" spans="1:3">
      <c r="A1180" s="225">
        <v>2200503</v>
      </c>
      <c r="B1180" s="225" t="s">
        <v>162</v>
      </c>
      <c r="C1180" s="229"/>
    </row>
    <row r="1181" s="214" customFormat="1" customHeight="1" spans="1:3">
      <c r="A1181" s="225">
        <v>2200504</v>
      </c>
      <c r="B1181" s="225" t="s">
        <v>1033</v>
      </c>
      <c r="C1181" s="229"/>
    </row>
    <row r="1182" s="214" customFormat="1" customHeight="1" spans="1:3">
      <c r="A1182" s="225">
        <v>2200506</v>
      </c>
      <c r="B1182" s="225" t="s">
        <v>1034</v>
      </c>
      <c r="C1182" s="229"/>
    </row>
    <row r="1183" s="214" customFormat="1" customHeight="1" spans="1:3">
      <c r="A1183" s="225">
        <v>2200507</v>
      </c>
      <c r="B1183" s="225" t="s">
        <v>1035</v>
      </c>
      <c r="C1183" s="229"/>
    </row>
    <row r="1184" s="214" customFormat="1" customHeight="1" spans="1:3">
      <c r="A1184" s="225">
        <v>2200508</v>
      </c>
      <c r="B1184" s="225" t="s">
        <v>1036</v>
      </c>
      <c r="C1184" s="229"/>
    </row>
    <row r="1185" s="214" customFormat="1" customHeight="1" spans="1:3">
      <c r="A1185" s="225">
        <v>2200509</v>
      </c>
      <c r="B1185" s="225" t="s">
        <v>1037</v>
      </c>
      <c r="C1185" s="229"/>
    </row>
    <row r="1186" s="214" customFormat="1" customHeight="1" spans="1:3">
      <c r="A1186" s="225">
        <v>2200510</v>
      </c>
      <c r="B1186" s="225" t="s">
        <v>1038</v>
      </c>
      <c r="C1186" s="229"/>
    </row>
    <row r="1187" s="214" customFormat="1" customHeight="1" spans="1:3">
      <c r="A1187" s="225">
        <v>2200511</v>
      </c>
      <c r="B1187" s="225" t="s">
        <v>1039</v>
      </c>
      <c r="C1187" s="229"/>
    </row>
    <row r="1188" s="214" customFormat="1" customHeight="1" spans="1:3">
      <c r="A1188" s="225">
        <v>2200512</v>
      </c>
      <c r="B1188" s="225" t="s">
        <v>1040</v>
      </c>
      <c r="C1188" s="229"/>
    </row>
    <row r="1189" s="214" customFormat="1" customHeight="1" spans="1:3">
      <c r="A1189" s="225">
        <v>2200513</v>
      </c>
      <c r="B1189" s="225" t="s">
        <v>1041</v>
      </c>
      <c r="C1189" s="229"/>
    </row>
    <row r="1190" s="214" customFormat="1" customHeight="1" spans="1:3">
      <c r="A1190" s="225">
        <v>2200514</v>
      </c>
      <c r="B1190" s="225" t="s">
        <v>1042</v>
      </c>
      <c r="C1190" s="229"/>
    </row>
    <row r="1191" s="214" customFormat="1" customHeight="1" spans="1:3">
      <c r="A1191" s="225">
        <v>2200599</v>
      </c>
      <c r="B1191" s="225" t="s">
        <v>1043</v>
      </c>
      <c r="C1191" s="229"/>
    </row>
    <row r="1192" s="214" customFormat="1" customHeight="1" spans="1:3">
      <c r="A1192" s="225">
        <v>22099</v>
      </c>
      <c r="B1192" s="227" t="s">
        <v>1044</v>
      </c>
      <c r="C1192" s="228">
        <f>C1193</f>
        <v>0</v>
      </c>
    </row>
    <row r="1193" s="214" customFormat="1" customHeight="1" spans="1:3">
      <c r="A1193" s="225">
        <v>2209999</v>
      </c>
      <c r="B1193" s="225" t="s">
        <v>1045</v>
      </c>
      <c r="C1193" s="229"/>
    </row>
    <row r="1194" s="214" customFormat="1" customHeight="1" spans="1:3">
      <c r="A1194" s="225">
        <v>221</v>
      </c>
      <c r="B1194" s="227" t="s">
        <v>91</v>
      </c>
      <c r="C1194" s="228">
        <f>SUM(C1195,C1207,C1211)</f>
        <v>7800</v>
      </c>
    </row>
    <row r="1195" s="214" customFormat="1" customHeight="1" spans="1:3">
      <c r="A1195" s="225">
        <v>22101</v>
      </c>
      <c r="B1195" s="227" t="s">
        <v>1046</v>
      </c>
      <c r="C1195" s="228">
        <f>SUM(C1196:C1206)</f>
        <v>3939</v>
      </c>
    </row>
    <row r="1196" s="214" customFormat="1" customHeight="1" spans="1:3">
      <c r="A1196" s="225">
        <v>2210101</v>
      </c>
      <c r="B1196" s="225" t="s">
        <v>1047</v>
      </c>
      <c r="C1196" s="229"/>
    </row>
    <row r="1197" s="214" customFormat="1" customHeight="1" spans="1:3">
      <c r="A1197" s="225">
        <v>2210102</v>
      </c>
      <c r="B1197" s="225" t="s">
        <v>1048</v>
      </c>
      <c r="C1197" s="229"/>
    </row>
    <row r="1198" s="214" customFormat="1" customHeight="1" spans="1:3">
      <c r="A1198" s="225">
        <v>2210103</v>
      </c>
      <c r="B1198" s="225" t="s">
        <v>1049</v>
      </c>
      <c r="C1198" s="229"/>
    </row>
    <row r="1199" s="214" customFormat="1" customHeight="1" spans="1:3">
      <c r="A1199" s="225">
        <v>2210104</v>
      </c>
      <c r="B1199" s="225" t="s">
        <v>1050</v>
      </c>
      <c r="C1199" s="229"/>
    </row>
    <row r="1200" s="214" customFormat="1" customHeight="1" spans="1:3">
      <c r="A1200" s="225">
        <v>2210105</v>
      </c>
      <c r="B1200" s="225" t="s">
        <v>1051</v>
      </c>
      <c r="C1200" s="229"/>
    </row>
    <row r="1201" s="214" customFormat="1" customHeight="1" spans="1:3">
      <c r="A1201" s="225">
        <v>2210106</v>
      </c>
      <c r="B1201" s="225" t="s">
        <v>1052</v>
      </c>
      <c r="C1201" s="229"/>
    </row>
    <row r="1202" s="214" customFormat="1" customHeight="1" spans="1:3">
      <c r="A1202" s="225">
        <v>2210107</v>
      </c>
      <c r="B1202" s="225" t="s">
        <v>1053</v>
      </c>
      <c r="C1202" s="229"/>
    </row>
    <row r="1203" s="214" customFormat="1" customHeight="1" spans="1:3">
      <c r="A1203" s="225">
        <v>2210108</v>
      </c>
      <c r="B1203" s="225" t="s">
        <v>1054</v>
      </c>
      <c r="C1203" s="229"/>
    </row>
    <row r="1204" s="214" customFormat="1" customHeight="1" spans="1:3">
      <c r="A1204" s="225">
        <v>2210109</v>
      </c>
      <c r="B1204" s="225" t="s">
        <v>1055</v>
      </c>
      <c r="C1204" s="229"/>
    </row>
    <row r="1205" s="214" customFormat="1" customHeight="1" spans="1:3">
      <c r="A1205" s="225">
        <v>2210110</v>
      </c>
      <c r="B1205" s="225" t="s">
        <v>1056</v>
      </c>
      <c r="C1205" s="229"/>
    </row>
    <row r="1206" s="214" customFormat="1" customHeight="1" spans="1:3">
      <c r="A1206" s="225">
        <v>2210199</v>
      </c>
      <c r="B1206" s="225" t="s">
        <v>1057</v>
      </c>
      <c r="C1206" s="229">
        <v>3939</v>
      </c>
    </row>
    <row r="1207" s="214" customFormat="1" customHeight="1" spans="1:3">
      <c r="A1207" s="225">
        <v>22102</v>
      </c>
      <c r="B1207" s="227" t="s">
        <v>1058</v>
      </c>
      <c r="C1207" s="228">
        <f>SUM(C1208:C1210)</f>
        <v>3861</v>
      </c>
    </row>
    <row r="1208" s="214" customFormat="1" customHeight="1" spans="1:3">
      <c r="A1208" s="225">
        <v>2210201</v>
      </c>
      <c r="B1208" s="225" t="s">
        <v>1059</v>
      </c>
      <c r="C1208" s="229">
        <v>3861</v>
      </c>
    </row>
    <row r="1209" s="214" customFormat="1" customHeight="1" spans="1:3">
      <c r="A1209" s="225">
        <v>2210202</v>
      </c>
      <c r="B1209" s="225" t="s">
        <v>1060</v>
      </c>
      <c r="C1209" s="229"/>
    </row>
    <row r="1210" s="214" customFormat="1" customHeight="1" spans="1:3">
      <c r="A1210" s="225">
        <v>2210203</v>
      </c>
      <c r="B1210" s="225" t="s">
        <v>1061</v>
      </c>
      <c r="C1210" s="229"/>
    </row>
    <row r="1211" s="214" customFormat="1" customHeight="1" spans="1:3">
      <c r="A1211" s="225">
        <v>22103</v>
      </c>
      <c r="B1211" s="227" t="s">
        <v>1062</v>
      </c>
      <c r="C1211" s="228">
        <f>SUM(C1212:C1214)</f>
        <v>0</v>
      </c>
    </row>
    <row r="1212" s="214" customFormat="1" customHeight="1" spans="1:3">
      <c r="A1212" s="225">
        <v>2210301</v>
      </c>
      <c r="B1212" s="225" t="s">
        <v>1063</v>
      </c>
      <c r="C1212" s="229"/>
    </row>
    <row r="1213" s="214" customFormat="1" customHeight="1" spans="1:3">
      <c r="A1213" s="225">
        <v>2210302</v>
      </c>
      <c r="B1213" s="225" t="s">
        <v>1064</v>
      </c>
      <c r="C1213" s="229"/>
    </row>
    <row r="1214" s="214" customFormat="1" customHeight="1" spans="1:3">
      <c r="A1214" s="225">
        <v>2210399</v>
      </c>
      <c r="B1214" s="225" t="s">
        <v>1065</v>
      </c>
      <c r="C1214" s="229"/>
    </row>
    <row r="1215" s="214" customFormat="1" customHeight="1" spans="1:3">
      <c r="A1215" s="225">
        <v>222</v>
      </c>
      <c r="B1215" s="227" t="s">
        <v>92</v>
      </c>
      <c r="C1215" s="228">
        <f>SUM(C1216,C1234,C1240,C1246)</f>
        <v>780</v>
      </c>
    </row>
    <row r="1216" s="214" customFormat="1" customHeight="1" spans="1:3">
      <c r="A1216" s="225">
        <v>22201</v>
      </c>
      <c r="B1216" s="227" t="s">
        <v>1066</v>
      </c>
      <c r="C1216" s="228">
        <f>SUM(C1217:C1233)</f>
        <v>780</v>
      </c>
    </row>
    <row r="1217" s="214" customFormat="1" customHeight="1" spans="1:3">
      <c r="A1217" s="225">
        <v>2220101</v>
      </c>
      <c r="B1217" s="225" t="s">
        <v>160</v>
      </c>
      <c r="C1217" s="229"/>
    </row>
    <row r="1218" s="214" customFormat="1" customHeight="1" spans="1:3">
      <c r="A1218" s="225">
        <v>2220102</v>
      </c>
      <c r="B1218" s="225" t="s">
        <v>161</v>
      </c>
      <c r="C1218" s="229"/>
    </row>
    <row r="1219" s="214" customFormat="1" customHeight="1" spans="1:3">
      <c r="A1219" s="225">
        <v>2220103</v>
      </c>
      <c r="B1219" s="225" t="s">
        <v>162</v>
      </c>
      <c r="C1219" s="229"/>
    </row>
    <row r="1220" s="214" customFormat="1" customHeight="1" spans="1:3">
      <c r="A1220" s="225">
        <v>2220104</v>
      </c>
      <c r="B1220" s="225" t="s">
        <v>1067</v>
      </c>
      <c r="C1220" s="229"/>
    </row>
    <row r="1221" s="214" customFormat="1" customHeight="1" spans="1:3">
      <c r="A1221" s="225">
        <v>2220105</v>
      </c>
      <c r="B1221" s="225" t="s">
        <v>1068</v>
      </c>
      <c r="C1221" s="229"/>
    </row>
    <row r="1222" s="214" customFormat="1" customHeight="1" spans="1:3">
      <c r="A1222" s="225">
        <v>2220106</v>
      </c>
      <c r="B1222" s="225" t="s">
        <v>1069</v>
      </c>
      <c r="C1222" s="229"/>
    </row>
    <row r="1223" s="214" customFormat="1" customHeight="1" spans="1:3">
      <c r="A1223" s="225">
        <v>2220107</v>
      </c>
      <c r="B1223" s="225" t="s">
        <v>1070</v>
      </c>
      <c r="C1223" s="229"/>
    </row>
    <row r="1224" s="214" customFormat="1" customHeight="1" spans="1:3">
      <c r="A1224" s="225">
        <v>2220112</v>
      </c>
      <c r="B1224" s="225" t="s">
        <v>1071</v>
      </c>
      <c r="C1224" s="229"/>
    </row>
    <row r="1225" s="214" customFormat="1" customHeight="1" spans="1:3">
      <c r="A1225" s="225">
        <v>2220113</v>
      </c>
      <c r="B1225" s="225" t="s">
        <v>1072</v>
      </c>
      <c r="C1225" s="229"/>
    </row>
    <row r="1226" s="214" customFormat="1" customHeight="1" spans="1:3">
      <c r="A1226" s="225">
        <v>2220114</v>
      </c>
      <c r="B1226" s="225" t="s">
        <v>1073</v>
      </c>
      <c r="C1226" s="229"/>
    </row>
    <row r="1227" s="214" customFormat="1" customHeight="1" spans="1:3">
      <c r="A1227" s="225">
        <v>2220115</v>
      </c>
      <c r="B1227" s="225" t="s">
        <v>1074</v>
      </c>
      <c r="C1227" s="229"/>
    </row>
    <row r="1228" s="214" customFormat="1" customHeight="1" spans="1:3">
      <c r="A1228" s="225">
        <v>2220118</v>
      </c>
      <c r="B1228" s="225" t="s">
        <v>1075</v>
      </c>
      <c r="C1228" s="229"/>
    </row>
    <row r="1229" s="214" customFormat="1" customHeight="1" spans="1:3">
      <c r="A1229" s="225">
        <v>2220119</v>
      </c>
      <c r="B1229" s="225" t="s">
        <v>1076</v>
      </c>
      <c r="C1229" s="229"/>
    </row>
    <row r="1230" s="214" customFormat="1" customHeight="1" spans="1:3">
      <c r="A1230" s="225">
        <v>2220120</v>
      </c>
      <c r="B1230" s="225" t="s">
        <v>1077</v>
      </c>
      <c r="C1230" s="229"/>
    </row>
    <row r="1231" s="214" customFormat="1" customHeight="1" spans="1:3">
      <c r="A1231" s="225">
        <v>2220121</v>
      </c>
      <c r="B1231" s="225" t="s">
        <v>1078</v>
      </c>
      <c r="C1231" s="229"/>
    </row>
    <row r="1232" s="214" customFormat="1" customHeight="1" spans="1:3">
      <c r="A1232" s="225">
        <v>2220150</v>
      </c>
      <c r="B1232" s="225" t="s">
        <v>169</v>
      </c>
      <c r="C1232" s="229"/>
    </row>
    <row r="1233" s="214" customFormat="1" customHeight="1" spans="1:3">
      <c r="A1233" s="225">
        <v>2220199</v>
      </c>
      <c r="B1233" s="225" t="s">
        <v>1079</v>
      </c>
      <c r="C1233" s="229">
        <v>780</v>
      </c>
    </row>
    <row r="1234" s="214" customFormat="1" customHeight="1" spans="1:3">
      <c r="A1234" s="225">
        <v>22203</v>
      </c>
      <c r="B1234" s="227" t="s">
        <v>1080</v>
      </c>
      <c r="C1234" s="228">
        <f>SUM(C1235:C1239)</f>
        <v>0</v>
      </c>
    </row>
    <row r="1235" s="214" customFormat="1" customHeight="1" spans="1:3">
      <c r="A1235" s="225">
        <v>2220301</v>
      </c>
      <c r="B1235" s="225" t="s">
        <v>1081</v>
      </c>
      <c r="C1235" s="229"/>
    </row>
    <row r="1236" s="214" customFormat="1" customHeight="1" spans="1:3">
      <c r="A1236" s="225">
        <v>2220303</v>
      </c>
      <c r="B1236" s="225" t="s">
        <v>1082</v>
      </c>
      <c r="C1236" s="229"/>
    </row>
    <row r="1237" s="214" customFormat="1" customHeight="1" spans="1:3">
      <c r="A1237" s="225">
        <v>2220304</v>
      </c>
      <c r="B1237" s="225" t="s">
        <v>1083</v>
      </c>
      <c r="C1237" s="229"/>
    </row>
    <row r="1238" s="214" customFormat="1" customHeight="1" spans="1:3">
      <c r="A1238" s="225">
        <v>2220305</v>
      </c>
      <c r="B1238" s="225" t="s">
        <v>1084</v>
      </c>
      <c r="C1238" s="229"/>
    </row>
    <row r="1239" s="214" customFormat="1" customHeight="1" spans="1:3">
      <c r="A1239" s="225">
        <v>2220399</v>
      </c>
      <c r="B1239" s="225" t="s">
        <v>1085</v>
      </c>
      <c r="C1239" s="229"/>
    </row>
    <row r="1240" s="214" customFormat="1" customHeight="1" spans="1:3">
      <c r="A1240" s="225">
        <v>22204</v>
      </c>
      <c r="B1240" s="227" t="s">
        <v>1086</v>
      </c>
      <c r="C1240" s="228">
        <f>SUM(C1241:C1245)</f>
        <v>0</v>
      </c>
    </row>
    <row r="1241" s="214" customFormat="1" customHeight="1" spans="1:3">
      <c r="A1241" s="225">
        <v>2220401</v>
      </c>
      <c r="B1241" s="225" t="s">
        <v>1087</v>
      </c>
      <c r="C1241" s="229"/>
    </row>
    <row r="1242" s="214" customFormat="1" customHeight="1" spans="1:3">
      <c r="A1242" s="225">
        <v>2220402</v>
      </c>
      <c r="B1242" s="225" t="s">
        <v>1088</v>
      </c>
      <c r="C1242" s="229"/>
    </row>
    <row r="1243" s="214" customFormat="1" customHeight="1" spans="1:3">
      <c r="A1243" s="225">
        <v>2220403</v>
      </c>
      <c r="B1243" s="225" t="s">
        <v>1089</v>
      </c>
      <c r="C1243" s="229"/>
    </row>
    <row r="1244" s="214" customFormat="1" customHeight="1" spans="1:3">
      <c r="A1244" s="225">
        <v>2220404</v>
      </c>
      <c r="B1244" s="225" t="s">
        <v>1090</v>
      </c>
      <c r="C1244" s="229"/>
    </row>
    <row r="1245" s="214" customFormat="1" customHeight="1" spans="1:3">
      <c r="A1245" s="225">
        <v>2220499</v>
      </c>
      <c r="B1245" s="225" t="s">
        <v>1091</v>
      </c>
      <c r="C1245" s="229"/>
    </row>
    <row r="1246" s="214" customFormat="1" customHeight="1" spans="1:3">
      <c r="A1246" s="225">
        <v>22205</v>
      </c>
      <c r="B1246" s="227" t="s">
        <v>1092</v>
      </c>
      <c r="C1246" s="228">
        <f>SUM(C1247:C1258)</f>
        <v>0</v>
      </c>
    </row>
    <row r="1247" s="214" customFormat="1" customHeight="1" spans="1:3">
      <c r="A1247" s="225">
        <v>2220501</v>
      </c>
      <c r="B1247" s="225" t="s">
        <v>1093</v>
      </c>
      <c r="C1247" s="229"/>
    </row>
    <row r="1248" s="214" customFormat="1" customHeight="1" spans="1:3">
      <c r="A1248" s="225">
        <v>2220502</v>
      </c>
      <c r="B1248" s="225" t="s">
        <v>1094</v>
      </c>
      <c r="C1248" s="229"/>
    </row>
    <row r="1249" s="214" customFormat="1" customHeight="1" spans="1:3">
      <c r="A1249" s="225">
        <v>2220503</v>
      </c>
      <c r="B1249" s="225" t="s">
        <v>1095</v>
      </c>
      <c r="C1249" s="229"/>
    </row>
    <row r="1250" s="214" customFormat="1" customHeight="1" spans="1:3">
      <c r="A1250" s="225">
        <v>2220504</v>
      </c>
      <c r="B1250" s="225" t="s">
        <v>1096</v>
      </c>
      <c r="C1250" s="229"/>
    </row>
    <row r="1251" s="214" customFormat="1" customHeight="1" spans="1:3">
      <c r="A1251" s="225">
        <v>2220505</v>
      </c>
      <c r="B1251" s="225" t="s">
        <v>1097</v>
      </c>
      <c r="C1251" s="229"/>
    </row>
    <row r="1252" s="214" customFormat="1" customHeight="1" spans="1:3">
      <c r="A1252" s="225">
        <v>2220506</v>
      </c>
      <c r="B1252" s="225" t="s">
        <v>1098</v>
      </c>
      <c r="C1252" s="229"/>
    </row>
    <row r="1253" s="214" customFormat="1" customHeight="1" spans="1:3">
      <c r="A1253" s="225">
        <v>2220507</v>
      </c>
      <c r="B1253" s="225" t="s">
        <v>1099</v>
      </c>
      <c r="C1253" s="229"/>
    </row>
    <row r="1254" s="214" customFormat="1" customHeight="1" spans="1:3">
      <c r="A1254" s="225">
        <v>2220508</v>
      </c>
      <c r="B1254" s="225" t="s">
        <v>1100</v>
      </c>
      <c r="C1254" s="229"/>
    </row>
    <row r="1255" s="214" customFormat="1" customHeight="1" spans="1:3">
      <c r="A1255" s="225">
        <v>2220509</v>
      </c>
      <c r="B1255" s="225" t="s">
        <v>1101</v>
      </c>
      <c r="C1255" s="229"/>
    </row>
    <row r="1256" s="214" customFormat="1" customHeight="1" spans="1:3">
      <c r="A1256" s="225">
        <v>2220510</v>
      </c>
      <c r="B1256" s="225" t="s">
        <v>1102</v>
      </c>
      <c r="C1256" s="229"/>
    </row>
    <row r="1257" s="214" customFormat="1" customHeight="1" spans="1:3">
      <c r="A1257" s="225">
        <v>2220511</v>
      </c>
      <c r="B1257" s="225" t="s">
        <v>1103</v>
      </c>
      <c r="C1257" s="229"/>
    </row>
    <row r="1258" s="214" customFormat="1" customHeight="1" spans="1:3">
      <c r="A1258" s="225">
        <v>2220599</v>
      </c>
      <c r="B1258" s="225" t="s">
        <v>1104</v>
      </c>
      <c r="C1258" s="229"/>
    </row>
    <row r="1259" s="214" customFormat="1" customHeight="1" spans="1:3">
      <c r="A1259" s="225">
        <v>224</v>
      </c>
      <c r="B1259" s="227" t="s">
        <v>93</v>
      </c>
      <c r="C1259" s="228">
        <f>SUM(C1260,C1271,C1278,C1286,C1299,C1303,C1307)</f>
        <v>1420</v>
      </c>
    </row>
    <row r="1260" s="214" customFormat="1" customHeight="1" spans="1:3">
      <c r="A1260" s="225">
        <v>22401</v>
      </c>
      <c r="B1260" s="227" t="s">
        <v>1105</v>
      </c>
      <c r="C1260" s="228">
        <f>SUM(C1261:C1270)</f>
        <v>592</v>
      </c>
    </row>
    <row r="1261" s="214" customFormat="1" customHeight="1" spans="1:3">
      <c r="A1261" s="225">
        <v>2240101</v>
      </c>
      <c r="B1261" s="225" t="s">
        <v>160</v>
      </c>
      <c r="C1261" s="229">
        <v>194</v>
      </c>
    </row>
    <row r="1262" s="214" customFormat="1" customHeight="1" spans="1:3">
      <c r="A1262" s="225">
        <v>2240102</v>
      </c>
      <c r="B1262" s="225" t="s">
        <v>161</v>
      </c>
      <c r="C1262" s="229"/>
    </row>
    <row r="1263" s="214" customFormat="1" customHeight="1" spans="1:3">
      <c r="A1263" s="225">
        <v>2240103</v>
      </c>
      <c r="B1263" s="225" t="s">
        <v>162</v>
      </c>
      <c r="C1263" s="229"/>
    </row>
    <row r="1264" s="214" customFormat="1" customHeight="1" spans="1:3">
      <c r="A1264" s="225">
        <v>2240104</v>
      </c>
      <c r="B1264" s="225" t="s">
        <v>1106</v>
      </c>
      <c r="C1264" s="229"/>
    </row>
    <row r="1265" s="214" customFormat="1" customHeight="1" spans="1:3">
      <c r="A1265" s="225">
        <v>2240105</v>
      </c>
      <c r="B1265" s="225" t="s">
        <v>1107</v>
      </c>
      <c r="C1265" s="229"/>
    </row>
    <row r="1266" s="214" customFormat="1" customHeight="1" spans="1:3">
      <c r="A1266" s="225">
        <v>2240106</v>
      </c>
      <c r="B1266" s="225" t="s">
        <v>1108</v>
      </c>
      <c r="C1266" s="229">
        <v>5</v>
      </c>
    </row>
    <row r="1267" s="214" customFormat="1" customHeight="1" spans="1:3">
      <c r="A1267" s="225">
        <v>2240108</v>
      </c>
      <c r="B1267" s="225" t="s">
        <v>1109</v>
      </c>
      <c r="C1267" s="229"/>
    </row>
    <row r="1268" s="214" customFormat="1" customHeight="1" spans="1:3">
      <c r="A1268" s="225">
        <v>2240109</v>
      </c>
      <c r="B1268" s="225" t="s">
        <v>1110</v>
      </c>
      <c r="C1268" s="229"/>
    </row>
    <row r="1269" s="214" customFormat="1" customHeight="1" spans="1:3">
      <c r="A1269" s="225">
        <v>2240150</v>
      </c>
      <c r="B1269" s="225" t="s">
        <v>169</v>
      </c>
      <c r="C1269" s="229"/>
    </row>
    <row r="1270" s="214" customFormat="1" customHeight="1" spans="1:3">
      <c r="A1270" s="225">
        <v>2240199</v>
      </c>
      <c r="B1270" s="225" t="s">
        <v>1111</v>
      </c>
      <c r="C1270" s="229">
        <v>393</v>
      </c>
    </row>
    <row r="1271" s="214" customFormat="1" customHeight="1" spans="1:3">
      <c r="A1271" s="225">
        <v>22402</v>
      </c>
      <c r="B1271" s="227" t="s">
        <v>1112</v>
      </c>
      <c r="C1271" s="228">
        <f>SUM(C1272:C1277)</f>
        <v>726</v>
      </c>
    </row>
    <row r="1272" s="214" customFormat="1" customHeight="1" spans="1:3">
      <c r="A1272" s="225">
        <v>2240201</v>
      </c>
      <c r="B1272" s="225" t="s">
        <v>160</v>
      </c>
      <c r="C1272" s="229"/>
    </row>
    <row r="1273" s="214" customFormat="1" customHeight="1" spans="1:3">
      <c r="A1273" s="225">
        <v>2240202</v>
      </c>
      <c r="B1273" s="225" t="s">
        <v>161</v>
      </c>
      <c r="C1273" s="229"/>
    </row>
    <row r="1274" s="214" customFormat="1" customHeight="1" spans="1:3">
      <c r="A1274" s="225">
        <v>2240203</v>
      </c>
      <c r="B1274" s="225" t="s">
        <v>162</v>
      </c>
      <c r="C1274" s="229"/>
    </row>
    <row r="1275" s="214" customFormat="1" customHeight="1" spans="1:3">
      <c r="A1275" s="225">
        <v>2240204</v>
      </c>
      <c r="B1275" s="225" t="s">
        <v>1113</v>
      </c>
      <c r="C1275" s="229">
        <v>726</v>
      </c>
    </row>
    <row r="1276" s="214" customFormat="1" customHeight="1" spans="1:3">
      <c r="A1276" s="225">
        <v>2240250</v>
      </c>
      <c r="B1276" s="225" t="s">
        <v>169</v>
      </c>
      <c r="C1276" s="229"/>
    </row>
    <row r="1277" s="214" customFormat="1" customHeight="1" spans="1:3">
      <c r="A1277" s="225">
        <v>2240299</v>
      </c>
      <c r="B1277" s="225" t="s">
        <v>1114</v>
      </c>
      <c r="C1277" s="229"/>
    </row>
    <row r="1278" s="214" customFormat="1" customHeight="1" spans="1:3">
      <c r="A1278" s="225">
        <v>22404</v>
      </c>
      <c r="B1278" s="227" t="s">
        <v>1115</v>
      </c>
      <c r="C1278" s="228">
        <f>SUM(C1279:C1285)</f>
        <v>0</v>
      </c>
    </row>
    <row r="1279" s="214" customFormat="1" customHeight="1" spans="1:3">
      <c r="A1279" s="225">
        <v>2240401</v>
      </c>
      <c r="B1279" s="225" t="s">
        <v>160</v>
      </c>
      <c r="C1279" s="229"/>
    </row>
    <row r="1280" s="214" customFormat="1" customHeight="1" spans="1:3">
      <c r="A1280" s="225">
        <v>2240402</v>
      </c>
      <c r="B1280" s="225" t="s">
        <v>161</v>
      </c>
      <c r="C1280" s="229"/>
    </row>
    <row r="1281" s="214" customFormat="1" customHeight="1" spans="1:3">
      <c r="A1281" s="225">
        <v>2240403</v>
      </c>
      <c r="B1281" s="225" t="s">
        <v>162</v>
      </c>
      <c r="C1281" s="229"/>
    </row>
    <row r="1282" s="214" customFormat="1" customHeight="1" spans="1:3">
      <c r="A1282" s="225">
        <v>2240404</v>
      </c>
      <c r="B1282" s="225" t="s">
        <v>1116</v>
      </c>
      <c r="C1282" s="229"/>
    </row>
    <row r="1283" s="214" customFormat="1" customHeight="1" spans="1:3">
      <c r="A1283" s="225">
        <v>2240405</v>
      </c>
      <c r="B1283" s="225" t="s">
        <v>1117</v>
      </c>
      <c r="C1283" s="229"/>
    </row>
    <row r="1284" s="214" customFormat="1" customHeight="1" spans="1:3">
      <c r="A1284" s="225">
        <v>2240450</v>
      </c>
      <c r="B1284" s="225" t="s">
        <v>169</v>
      </c>
      <c r="C1284" s="229"/>
    </row>
    <row r="1285" s="214" customFormat="1" customHeight="1" spans="1:3">
      <c r="A1285" s="225">
        <v>2240499</v>
      </c>
      <c r="B1285" s="225" t="s">
        <v>1118</v>
      </c>
      <c r="C1285" s="229"/>
    </row>
    <row r="1286" s="214" customFormat="1" customHeight="1" spans="1:3">
      <c r="A1286" s="225">
        <v>22405</v>
      </c>
      <c r="B1286" s="227" t="s">
        <v>1119</v>
      </c>
      <c r="C1286" s="228">
        <f>SUM(C1287:C1298)</f>
        <v>0</v>
      </c>
    </row>
    <row r="1287" s="214" customFormat="1" customHeight="1" spans="1:3">
      <c r="A1287" s="225">
        <v>2240501</v>
      </c>
      <c r="B1287" s="225" t="s">
        <v>160</v>
      </c>
      <c r="C1287" s="229"/>
    </row>
    <row r="1288" s="214" customFormat="1" customHeight="1" spans="1:3">
      <c r="A1288" s="225">
        <v>2240502</v>
      </c>
      <c r="B1288" s="225" t="s">
        <v>161</v>
      </c>
      <c r="C1288" s="229"/>
    </row>
    <row r="1289" s="214" customFormat="1" customHeight="1" spans="1:3">
      <c r="A1289" s="225">
        <v>2240503</v>
      </c>
      <c r="B1289" s="225" t="s">
        <v>162</v>
      </c>
      <c r="C1289" s="229"/>
    </row>
    <row r="1290" s="214" customFormat="1" customHeight="1" spans="1:3">
      <c r="A1290" s="225">
        <v>2240504</v>
      </c>
      <c r="B1290" s="225" t="s">
        <v>1120</v>
      </c>
      <c r="C1290" s="229"/>
    </row>
    <row r="1291" s="214" customFormat="1" customHeight="1" spans="1:3">
      <c r="A1291" s="225">
        <v>2240505</v>
      </c>
      <c r="B1291" s="225" t="s">
        <v>1121</v>
      </c>
      <c r="C1291" s="229"/>
    </row>
    <row r="1292" s="214" customFormat="1" customHeight="1" spans="1:3">
      <c r="A1292" s="225">
        <v>2240506</v>
      </c>
      <c r="B1292" s="225" t="s">
        <v>1122</v>
      </c>
      <c r="C1292" s="229"/>
    </row>
    <row r="1293" s="214" customFormat="1" customHeight="1" spans="1:3">
      <c r="A1293" s="225">
        <v>2240507</v>
      </c>
      <c r="B1293" s="225" t="s">
        <v>1123</v>
      </c>
      <c r="C1293" s="229"/>
    </row>
    <row r="1294" s="214" customFormat="1" customHeight="1" spans="1:3">
      <c r="A1294" s="225">
        <v>2240508</v>
      </c>
      <c r="B1294" s="225" t="s">
        <v>1124</v>
      </c>
      <c r="C1294" s="229"/>
    </row>
    <row r="1295" s="214" customFormat="1" customHeight="1" spans="1:3">
      <c r="A1295" s="225">
        <v>2240509</v>
      </c>
      <c r="B1295" s="225" t="s">
        <v>1125</v>
      </c>
      <c r="C1295" s="229"/>
    </row>
    <row r="1296" s="214" customFormat="1" customHeight="1" spans="1:3">
      <c r="A1296" s="225">
        <v>2240510</v>
      </c>
      <c r="B1296" s="225" t="s">
        <v>1126</v>
      </c>
      <c r="C1296" s="229"/>
    </row>
    <row r="1297" s="214" customFormat="1" customHeight="1" spans="1:3">
      <c r="A1297" s="225">
        <v>2240550</v>
      </c>
      <c r="B1297" s="225" t="s">
        <v>1127</v>
      </c>
      <c r="C1297" s="229"/>
    </row>
    <row r="1298" s="214" customFormat="1" customHeight="1" spans="1:3">
      <c r="A1298" s="225">
        <v>2240599</v>
      </c>
      <c r="B1298" s="225" t="s">
        <v>1128</v>
      </c>
      <c r="C1298" s="229"/>
    </row>
    <row r="1299" s="214" customFormat="1" customHeight="1" spans="1:3">
      <c r="A1299" s="225">
        <v>22406</v>
      </c>
      <c r="B1299" s="227" t="s">
        <v>1129</v>
      </c>
      <c r="C1299" s="228">
        <f>SUM(C1300:C1302)</f>
        <v>0</v>
      </c>
    </row>
    <row r="1300" s="214" customFormat="1" customHeight="1" spans="1:3">
      <c r="A1300" s="225">
        <v>2240601</v>
      </c>
      <c r="B1300" s="225" t="s">
        <v>1130</v>
      </c>
      <c r="C1300" s="229"/>
    </row>
    <row r="1301" s="214" customFormat="1" customHeight="1" spans="1:3">
      <c r="A1301" s="225">
        <v>2240602</v>
      </c>
      <c r="B1301" s="225" t="s">
        <v>1131</v>
      </c>
      <c r="C1301" s="229"/>
    </row>
    <row r="1302" s="214" customFormat="1" customHeight="1" spans="1:3">
      <c r="A1302" s="225">
        <v>2240699</v>
      </c>
      <c r="B1302" s="225" t="s">
        <v>1132</v>
      </c>
      <c r="C1302" s="229"/>
    </row>
    <row r="1303" s="214" customFormat="1" customHeight="1" spans="1:3">
      <c r="A1303" s="225">
        <v>22407</v>
      </c>
      <c r="B1303" s="227" t="s">
        <v>1133</v>
      </c>
      <c r="C1303" s="228">
        <f>SUM(C1304:C1306)</f>
        <v>0</v>
      </c>
    </row>
    <row r="1304" s="214" customFormat="1" customHeight="1" spans="1:3">
      <c r="A1304" s="225">
        <v>2240703</v>
      </c>
      <c r="B1304" s="225" t="s">
        <v>1134</v>
      </c>
      <c r="C1304" s="229"/>
    </row>
    <row r="1305" s="214" customFormat="1" customHeight="1" spans="1:3">
      <c r="A1305" s="225">
        <v>2240704</v>
      </c>
      <c r="B1305" s="225" t="s">
        <v>1135</v>
      </c>
      <c r="C1305" s="229"/>
    </row>
    <row r="1306" s="214" customFormat="1" customHeight="1" spans="1:3">
      <c r="A1306" s="225">
        <v>2240799</v>
      </c>
      <c r="B1306" s="225" t="s">
        <v>1136</v>
      </c>
      <c r="C1306" s="229"/>
    </row>
    <row r="1307" s="214" customFormat="1" customHeight="1" spans="1:3">
      <c r="A1307" s="225">
        <v>22499</v>
      </c>
      <c r="B1307" s="227" t="s">
        <v>1137</v>
      </c>
      <c r="C1307" s="228">
        <f t="shared" ref="C1307:C1312" si="1">C1308</f>
        <v>102</v>
      </c>
    </row>
    <row r="1308" s="214" customFormat="1" customHeight="1" spans="1:3">
      <c r="A1308" s="225">
        <v>2249999</v>
      </c>
      <c r="B1308" s="225" t="s">
        <v>1138</v>
      </c>
      <c r="C1308" s="229">
        <v>102</v>
      </c>
    </row>
    <row r="1309" s="214" customFormat="1" customHeight="1" spans="1:3">
      <c r="A1309" s="225">
        <v>227</v>
      </c>
      <c r="B1309" s="227" t="s">
        <v>94</v>
      </c>
      <c r="C1309" s="228">
        <v>2300</v>
      </c>
    </row>
    <row r="1310" s="214" customFormat="1" customHeight="1" spans="1:3">
      <c r="A1310" s="225">
        <v>22701</v>
      </c>
      <c r="B1310" s="225" t="s">
        <v>1139</v>
      </c>
      <c r="C1310" s="228">
        <v>2300</v>
      </c>
    </row>
    <row r="1311" s="214" customFormat="1" customHeight="1" spans="1:3">
      <c r="A1311" s="225">
        <v>229</v>
      </c>
      <c r="B1311" s="227" t="s">
        <v>95</v>
      </c>
      <c r="C1311" s="228">
        <f t="shared" si="1"/>
        <v>50</v>
      </c>
    </row>
    <row r="1312" s="214" customFormat="1" customHeight="1" spans="1:3">
      <c r="A1312" s="225">
        <v>22999</v>
      </c>
      <c r="B1312" s="227" t="s">
        <v>1140</v>
      </c>
      <c r="C1312" s="228">
        <f t="shared" si="1"/>
        <v>50</v>
      </c>
    </row>
    <row r="1313" s="214" customFormat="1" customHeight="1" spans="1:3">
      <c r="A1313" s="225">
        <v>2299999</v>
      </c>
      <c r="B1313" s="225" t="s">
        <v>1141</v>
      </c>
      <c r="C1313" s="229">
        <v>50</v>
      </c>
    </row>
    <row r="1314" s="214" customFormat="1" customHeight="1" spans="1:3">
      <c r="A1314" s="225">
        <v>231</v>
      </c>
      <c r="B1314" s="227" t="s">
        <v>1142</v>
      </c>
      <c r="C1314" s="228">
        <f>C1315</f>
        <v>3093</v>
      </c>
    </row>
    <row r="1315" s="214" customFormat="1" customHeight="1" spans="1:3">
      <c r="A1315" s="225">
        <v>23103</v>
      </c>
      <c r="B1315" s="227" t="s">
        <v>1143</v>
      </c>
      <c r="C1315" s="228">
        <f>C1316+C1317</f>
        <v>3093</v>
      </c>
    </row>
    <row r="1316" s="214" customFormat="1" customHeight="1" spans="1:3">
      <c r="A1316" s="225">
        <v>2310301</v>
      </c>
      <c r="B1316" s="225" t="s">
        <v>1144</v>
      </c>
      <c r="C1316" s="229">
        <v>3000</v>
      </c>
    </row>
    <row r="1317" s="214" customFormat="1" customHeight="1" spans="1:3">
      <c r="A1317" s="225">
        <v>2310303</v>
      </c>
      <c r="B1317" s="225" t="s">
        <v>1145</v>
      </c>
      <c r="C1317" s="229">
        <v>93</v>
      </c>
    </row>
    <row r="1318" s="214" customFormat="1" customHeight="1" spans="1:3">
      <c r="A1318" s="225">
        <v>232</v>
      </c>
      <c r="B1318" s="227" t="s">
        <v>96</v>
      </c>
      <c r="C1318" s="228">
        <f>SUM(C1319,C1320,C1325)</f>
        <v>5617</v>
      </c>
    </row>
    <row r="1319" s="214" customFormat="1" customHeight="1" spans="1:3">
      <c r="A1319" s="225">
        <v>23201</v>
      </c>
      <c r="B1319" s="227" t="s">
        <v>1146</v>
      </c>
      <c r="C1319" s="228">
        <v>0</v>
      </c>
    </row>
    <row r="1320" s="214" customFormat="1" customHeight="1" spans="1:3">
      <c r="A1320" s="225">
        <v>23202</v>
      </c>
      <c r="B1320" s="227" t="s">
        <v>1147</v>
      </c>
      <c r="C1320" s="228">
        <f>SUM(C1321:C1324)</f>
        <v>0</v>
      </c>
    </row>
    <row r="1321" s="214" customFormat="1" customHeight="1" spans="1:3">
      <c r="A1321" s="225">
        <v>2320201</v>
      </c>
      <c r="B1321" s="225" t="s">
        <v>1148</v>
      </c>
      <c r="C1321" s="229"/>
    </row>
    <row r="1322" s="214" customFormat="1" customHeight="1" spans="1:3">
      <c r="A1322" s="225">
        <v>2320202</v>
      </c>
      <c r="B1322" s="225" t="s">
        <v>1149</v>
      </c>
      <c r="C1322" s="229"/>
    </row>
    <row r="1323" s="214" customFormat="1" customHeight="1" spans="1:3">
      <c r="A1323" s="225">
        <v>2320203</v>
      </c>
      <c r="B1323" s="225" t="s">
        <v>1150</v>
      </c>
      <c r="C1323" s="229"/>
    </row>
    <row r="1324" s="214" customFormat="1" customHeight="1" spans="1:3">
      <c r="A1324" s="225">
        <v>2320299</v>
      </c>
      <c r="B1324" s="225" t="s">
        <v>1151</v>
      </c>
      <c r="C1324" s="229"/>
    </row>
    <row r="1325" s="214" customFormat="1" customHeight="1" spans="1:3">
      <c r="A1325" s="225">
        <v>23203</v>
      </c>
      <c r="B1325" s="227" t="s">
        <v>1152</v>
      </c>
      <c r="C1325" s="228">
        <f>SUM(C1326:C1329)</f>
        <v>5617</v>
      </c>
    </row>
    <row r="1326" s="214" customFormat="1" customHeight="1" spans="1:3">
      <c r="A1326" s="225">
        <v>2320301</v>
      </c>
      <c r="B1326" s="225" t="s">
        <v>1153</v>
      </c>
      <c r="C1326" s="229">
        <v>5600</v>
      </c>
    </row>
    <row r="1327" s="214" customFormat="1" customHeight="1" spans="1:3">
      <c r="A1327" s="225">
        <v>2320302</v>
      </c>
      <c r="B1327" s="225" t="s">
        <v>1154</v>
      </c>
      <c r="C1327" s="229"/>
    </row>
    <row r="1328" s="214" customFormat="1" customHeight="1" spans="1:3">
      <c r="A1328" s="225">
        <v>2320303</v>
      </c>
      <c r="B1328" s="225" t="s">
        <v>1155</v>
      </c>
      <c r="C1328" s="229">
        <v>17</v>
      </c>
    </row>
    <row r="1329" s="214" customFormat="1" customHeight="1" spans="1:3">
      <c r="A1329" s="225">
        <v>2320399</v>
      </c>
      <c r="B1329" s="225" t="s">
        <v>1156</v>
      </c>
      <c r="C1329" s="229"/>
    </row>
    <row r="1330" s="214" customFormat="1" customHeight="1" spans="1:3">
      <c r="A1330" s="225">
        <v>233</v>
      </c>
      <c r="B1330" s="227" t="s">
        <v>97</v>
      </c>
      <c r="C1330" s="228">
        <f>C1331+C1332+C1333</f>
        <v>0</v>
      </c>
    </row>
    <row r="1331" s="214" customFormat="1" customHeight="1" spans="1:3">
      <c r="A1331" s="225">
        <v>23301</v>
      </c>
      <c r="B1331" s="227" t="s">
        <v>1157</v>
      </c>
      <c r="C1331" s="228">
        <v>0</v>
      </c>
    </row>
    <row r="1332" s="214" customFormat="1" customHeight="1" spans="1:3">
      <c r="A1332" s="225">
        <v>23302</v>
      </c>
      <c r="B1332" s="227" t="s">
        <v>1158</v>
      </c>
      <c r="C1332" s="228">
        <v>0</v>
      </c>
    </row>
    <row r="1333" s="214" customFormat="1" customHeight="1" spans="1:3">
      <c r="A1333" s="225">
        <v>23303</v>
      </c>
      <c r="B1333" s="227" t="s">
        <v>1159</v>
      </c>
      <c r="C1333" s="228">
        <v>0</v>
      </c>
    </row>
  </sheetData>
  <sheetProtection selectLockedCells="1"/>
  <mergeCells count="1">
    <mergeCell ref="A2:C2"/>
  </mergeCells>
  <printOptions horizontalCentered="1"/>
  <pageMargins left="0.747916666666667" right="0.747916666666667" top="0.786805555555556" bottom="0.708333333333333" header="0" footer="0"/>
  <pageSetup paperSize="9" scale="9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32"/>
  <sheetViews>
    <sheetView workbookViewId="0">
      <selection activeCell="K21" sqref="K21"/>
    </sheetView>
  </sheetViews>
  <sheetFormatPr defaultColWidth="8.875" defaultRowHeight="14.25" outlineLevelCol="2"/>
  <cols>
    <col min="1" max="1" width="15.5" style="37" customWidth="1"/>
    <col min="2" max="2" width="27.625" style="37" customWidth="1"/>
    <col min="3" max="3" width="28.375" style="202" customWidth="1"/>
    <col min="4" max="16384" width="8.875" style="37"/>
  </cols>
  <sheetData>
    <row r="1" s="37" customFormat="1" ht="21" customHeight="1" spans="1:3">
      <c r="A1" s="49" t="s">
        <v>1160</v>
      </c>
      <c r="B1" s="49"/>
      <c r="C1" s="203"/>
    </row>
    <row r="2" s="37" customFormat="1" ht="41" customHeight="1" spans="1:3">
      <c r="A2" s="204" t="s">
        <v>1161</v>
      </c>
      <c r="B2" s="204"/>
      <c r="C2" s="204"/>
    </row>
    <row r="3" s="37" customFormat="1" ht="22.5" customHeight="1" spans="1:3">
      <c r="A3" s="204"/>
      <c r="B3" s="204"/>
      <c r="C3" s="205" t="s">
        <v>158</v>
      </c>
    </row>
    <row r="4" s="37" customFormat="1" ht="26.1" customHeight="1" spans="1:3">
      <c r="A4" s="206" t="s">
        <v>1162</v>
      </c>
      <c r="B4" s="206" t="s">
        <v>1163</v>
      </c>
      <c r="C4" s="207" t="s">
        <v>1164</v>
      </c>
    </row>
    <row r="5" s="37" customFormat="1" ht="26.1" customHeight="1" spans="1:3">
      <c r="A5" s="206"/>
      <c r="B5" s="206"/>
      <c r="C5" s="207"/>
    </row>
    <row r="6" s="200" customFormat="1" ht="26.1" customHeight="1" spans="1:3">
      <c r="A6" s="208"/>
      <c r="B6" s="206" t="s">
        <v>1164</v>
      </c>
      <c r="C6" s="209">
        <f>C7+C12+C27+C23</f>
        <v>54888</v>
      </c>
    </row>
    <row r="7" s="37" customFormat="1" ht="26.1" customHeight="1" spans="1:3">
      <c r="A7" s="210" t="s">
        <v>1165</v>
      </c>
      <c r="B7" s="208" t="s">
        <v>1166</v>
      </c>
      <c r="C7" s="211">
        <f>SUM(C8:C11)</f>
        <v>18909</v>
      </c>
    </row>
    <row r="8" s="37" customFormat="1" ht="26.1" customHeight="1" spans="1:3">
      <c r="A8" s="212" t="s">
        <v>1167</v>
      </c>
      <c r="B8" s="212" t="s">
        <v>1168</v>
      </c>
      <c r="C8" s="213">
        <v>13958</v>
      </c>
    </row>
    <row r="9" s="37" customFormat="1" ht="26.1" customHeight="1" spans="1:3">
      <c r="A9" s="212" t="s">
        <v>1169</v>
      </c>
      <c r="B9" s="212" t="s">
        <v>1170</v>
      </c>
      <c r="C9" s="213">
        <v>3321</v>
      </c>
    </row>
    <row r="10" s="37" customFormat="1" ht="26.1" customHeight="1" spans="1:3">
      <c r="A10" s="212" t="s">
        <v>1171</v>
      </c>
      <c r="B10" s="212" t="s">
        <v>1172</v>
      </c>
      <c r="C10" s="213">
        <v>1630</v>
      </c>
    </row>
    <row r="11" s="37" customFormat="1" ht="26.1" customHeight="1" spans="1:3">
      <c r="A11" s="212" t="s">
        <v>1173</v>
      </c>
      <c r="B11" s="212" t="s">
        <v>1174</v>
      </c>
      <c r="C11" s="213">
        <v>0</v>
      </c>
    </row>
    <row r="12" s="37" customFormat="1" ht="26.1" customHeight="1" spans="1:3">
      <c r="A12" s="210" t="s">
        <v>1175</v>
      </c>
      <c r="B12" s="208" t="s">
        <v>1176</v>
      </c>
      <c r="C12" s="211">
        <f>SUM(C13:C22)</f>
        <v>2953</v>
      </c>
    </row>
    <row r="13" s="37" customFormat="1" ht="26.1" customHeight="1" spans="1:3">
      <c r="A13" s="212" t="s">
        <v>1177</v>
      </c>
      <c r="B13" s="212" t="s">
        <v>1178</v>
      </c>
      <c r="C13" s="213">
        <v>2089</v>
      </c>
    </row>
    <row r="14" s="37" customFormat="1" ht="26.1" customHeight="1" spans="1:3">
      <c r="A14" s="212" t="s">
        <v>1179</v>
      </c>
      <c r="B14" s="212" t="s">
        <v>1180</v>
      </c>
      <c r="C14" s="213">
        <v>31</v>
      </c>
    </row>
    <row r="15" s="37" customFormat="1" ht="26.1" customHeight="1" spans="1:3">
      <c r="A15" s="212" t="s">
        <v>1181</v>
      </c>
      <c r="B15" s="212" t="s">
        <v>1182</v>
      </c>
      <c r="C15" s="213">
        <v>21</v>
      </c>
    </row>
    <row r="16" s="37" customFormat="1" ht="26.1" customHeight="1" spans="1:3">
      <c r="A16" s="212" t="s">
        <v>1183</v>
      </c>
      <c r="B16" s="212" t="s">
        <v>1184</v>
      </c>
      <c r="C16" s="213">
        <v>0</v>
      </c>
    </row>
    <row r="17" s="37" customFormat="1" ht="26.1" customHeight="1" spans="1:3">
      <c r="A17" s="212" t="s">
        <v>1185</v>
      </c>
      <c r="B17" s="212" t="s">
        <v>1186</v>
      </c>
      <c r="C17" s="213">
        <v>170</v>
      </c>
    </row>
    <row r="18" s="37" customFormat="1" ht="26.1" customHeight="1" spans="1:3">
      <c r="A18" s="212" t="s">
        <v>1187</v>
      </c>
      <c r="B18" s="212" t="s">
        <v>1188</v>
      </c>
      <c r="C18" s="213">
        <v>24</v>
      </c>
    </row>
    <row r="19" s="37" customFormat="1" ht="26.1" customHeight="1" spans="1:3">
      <c r="A19" s="212" t="s">
        <v>1189</v>
      </c>
      <c r="B19" s="212" t="s">
        <v>1190</v>
      </c>
      <c r="C19" s="213">
        <v>0</v>
      </c>
    </row>
    <row r="20" s="37" customFormat="1" ht="26.1" customHeight="1" spans="1:3">
      <c r="A20" s="212" t="s">
        <v>1191</v>
      </c>
      <c r="B20" s="212" t="s">
        <v>1192</v>
      </c>
      <c r="C20" s="213">
        <v>13</v>
      </c>
    </row>
    <row r="21" s="37" customFormat="1" ht="26.1" customHeight="1" spans="1:3">
      <c r="A21" s="212" t="s">
        <v>1193</v>
      </c>
      <c r="B21" s="212" t="s">
        <v>1194</v>
      </c>
      <c r="C21" s="213">
        <v>105</v>
      </c>
    </row>
    <row r="22" s="37" customFormat="1" ht="26.1" customHeight="1" spans="1:3">
      <c r="A22" s="212" t="s">
        <v>1195</v>
      </c>
      <c r="B22" s="212" t="s">
        <v>1196</v>
      </c>
      <c r="C22" s="213">
        <v>500</v>
      </c>
    </row>
    <row r="23" s="37" customFormat="1" ht="26.1" customHeight="1" spans="1:3">
      <c r="A23" s="210" t="s">
        <v>1197</v>
      </c>
      <c r="B23" s="208" t="s">
        <v>1198</v>
      </c>
      <c r="C23" s="211">
        <f>SUM(C24:C26)</f>
        <v>27055</v>
      </c>
    </row>
    <row r="24" s="37" customFormat="1" ht="26.1" customHeight="1" spans="1:3">
      <c r="A24" s="212" t="s">
        <v>1199</v>
      </c>
      <c r="B24" s="212" t="s">
        <v>1200</v>
      </c>
      <c r="C24" s="213">
        <v>27031</v>
      </c>
    </row>
    <row r="25" s="201" customFormat="1" ht="26.1" customHeight="1" spans="1:3">
      <c r="A25" s="212" t="s">
        <v>1201</v>
      </c>
      <c r="B25" s="212" t="s">
        <v>1202</v>
      </c>
      <c r="C25" s="213">
        <v>24</v>
      </c>
    </row>
    <row r="26" s="37" customFormat="1" ht="26.1" customHeight="1" spans="1:3">
      <c r="A26" s="212" t="s">
        <v>1203</v>
      </c>
      <c r="B26" s="212" t="s">
        <v>1204</v>
      </c>
      <c r="C26" s="213">
        <v>0</v>
      </c>
    </row>
    <row r="27" s="37" customFormat="1" ht="26.1" customHeight="1" spans="1:3">
      <c r="A27" s="210" t="s">
        <v>1205</v>
      </c>
      <c r="B27" s="208" t="s">
        <v>1206</v>
      </c>
      <c r="C27" s="211">
        <f>SUM(C28:C32)</f>
        <v>5971</v>
      </c>
    </row>
    <row r="28" s="201" customFormat="1" ht="26.1" customHeight="1" spans="1:3">
      <c r="A28" s="212" t="s">
        <v>1207</v>
      </c>
      <c r="B28" s="212" t="s">
        <v>1208</v>
      </c>
      <c r="C28" s="213">
        <v>4908</v>
      </c>
    </row>
    <row r="29" s="37" customFormat="1" ht="26.1" customHeight="1" spans="1:3">
      <c r="A29" s="212" t="s">
        <v>1209</v>
      </c>
      <c r="B29" s="212" t="s">
        <v>1210</v>
      </c>
      <c r="C29" s="213">
        <v>0</v>
      </c>
    </row>
    <row r="30" s="201" customFormat="1" ht="26.1" customHeight="1" spans="1:3">
      <c r="A30" s="212" t="s">
        <v>1211</v>
      </c>
      <c r="B30" s="212" t="s">
        <v>1212</v>
      </c>
      <c r="C30" s="213">
        <v>0</v>
      </c>
    </row>
    <row r="31" s="37" customFormat="1" ht="26.1" customHeight="1" spans="1:3">
      <c r="A31" s="212" t="s">
        <v>1213</v>
      </c>
      <c r="B31" s="212" t="s">
        <v>1214</v>
      </c>
      <c r="C31" s="213">
        <v>1061</v>
      </c>
    </row>
    <row r="32" s="201" customFormat="1" ht="26.1" customHeight="1" spans="1:3">
      <c r="A32" s="212" t="s">
        <v>1215</v>
      </c>
      <c r="B32" s="212" t="s">
        <v>1216</v>
      </c>
      <c r="C32" s="213">
        <v>2</v>
      </c>
    </row>
  </sheetData>
  <mergeCells count="4">
    <mergeCell ref="A2:C2"/>
    <mergeCell ref="A4:A5"/>
    <mergeCell ref="B4:B5"/>
    <mergeCell ref="C4:C5"/>
  </mergeCells>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54"/>
  <sheetViews>
    <sheetView workbookViewId="0">
      <selection activeCell="C29" sqref="C29"/>
    </sheetView>
  </sheetViews>
  <sheetFormatPr defaultColWidth="9" defaultRowHeight="14.25" outlineLevelCol="1"/>
  <cols>
    <col min="1" max="1" width="40.875" style="103" customWidth="1"/>
    <col min="2" max="2" width="42.75" style="104" customWidth="1"/>
    <col min="3" max="16384" width="9" style="103"/>
  </cols>
  <sheetData>
    <row r="1" spans="1:2">
      <c r="A1" s="105" t="s">
        <v>1217</v>
      </c>
    </row>
    <row r="2" ht="22.5" customHeight="1" spans="1:2">
      <c r="A2" s="106" t="s">
        <v>1218</v>
      </c>
      <c r="B2" s="106"/>
    </row>
    <row r="3" ht="18" customHeight="1" spans="1:2">
      <c r="A3" s="146" t="s">
        <v>1219</v>
      </c>
      <c r="B3" s="146"/>
    </row>
    <row r="4" spans="1:2">
      <c r="A4" s="108" t="s">
        <v>158</v>
      </c>
      <c r="B4" s="108"/>
    </row>
    <row r="5" spans="1:2">
      <c r="A5" s="197" t="s">
        <v>1220</v>
      </c>
      <c r="B5" s="193" t="s">
        <v>1221</v>
      </c>
    </row>
    <row r="6" spans="1:2">
      <c r="A6" s="194" t="s">
        <v>1222</v>
      </c>
      <c r="B6" s="114"/>
    </row>
    <row r="7" spans="1:2">
      <c r="A7" s="195" t="s">
        <v>1223</v>
      </c>
      <c r="B7" s="114"/>
    </row>
    <row r="8" spans="1:2">
      <c r="A8" s="195" t="s">
        <v>1224</v>
      </c>
      <c r="B8" s="114"/>
    </row>
    <row r="9" spans="1:2">
      <c r="A9" s="195" t="s">
        <v>1225</v>
      </c>
      <c r="B9" s="114"/>
    </row>
    <row r="10" spans="1:2">
      <c r="A10" s="195" t="s">
        <v>1226</v>
      </c>
      <c r="B10" s="114"/>
    </row>
    <row r="11" spans="1:2">
      <c r="A11" s="195" t="s">
        <v>1227</v>
      </c>
      <c r="B11" s="114"/>
    </row>
    <row r="12" spans="1:2">
      <c r="A12" s="195" t="s">
        <v>1228</v>
      </c>
      <c r="B12" s="114"/>
    </row>
    <row r="13" spans="1:2">
      <c r="A13" s="195" t="s">
        <v>1229</v>
      </c>
      <c r="B13" s="114"/>
    </row>
    <row r="14" spans="1:2">
      <c r="A14" s="195" t="s">
        <v>1230</v>
      </c>
      <c r="B14" s="114"/>
    </row>
    <row r="15" spans="1:2">
      <c r="A15" s="195" t="s">
        <v>1231</v>
      </c>
      <c r="B15" s="114"/>
    </row>
    <row r="16" spans="1:2">
      <c r="A16" s="195" t="s">
        <v>1232</v>
      </c>
      <c r="B16" s="114"/>
    </row>
    <row r="17" spans="1:2">
      <c r="A17" s="195" t="s">
        <v>1233</v>
      </c>
      <c r="B17" s="114"/>
    </row>
    <row r="18" spans="1:2">
      <c r="A18" s="195" t="s">
        <v>1234</v>
      </c>
      <c r="B18" s="114"/>
    </row>
    <row r="19" spans="1:2">
      <c r="A19" s="195" t="s">
        <v>1235</v>
      </c>
      <c r="B19" s="114"/>
    </row>
    <row r="20" spans="1:2">
      <c r="A20" s="195" t="s">
        <v>1236</v>
      </c>
      <c r="B20" s="114"/>
    </row>
    <row r="21" spans="1:2">
      <c r="A21" s="196" t="s">
        <v>1237</v>
      </c>
      <c r="B21" s="114"/>
    </row>
    <row r="22" spans="1:2">
      <c r="A22" s="196" t="s">
        <v>1238</v>
      </c>
      <c r="B22" s="114"/>
    </row>
    <row r="23" spans="1:2">
      <c r="A23" s="195" t="s">
        <v>1239</v>
      </c>
      <c r="B23" s="114"/>
    </row>
    <row r="24" spans="1:2">
      <c r="A24" s="195" t="s">
        <v>1240</v>
      </c>
      <c r="B24" s="114"/>
    </row>
    <row r="25" spans="1:2">
      <c r="A25" s="195" t="s">
        <v>1241</v>
      </c>
      <c r="B25" s="114"/>
    </row>
    <row r="26" spans="1:2">
      <c r="A26" s="195" t="s">
        <v>1242</v>
      </c>
      <c r="B26" s="114"/>
    </row>
    <row r="27" spans="1:2">
      <c r="A27" s="195" t="s">
        <v>1243</v>
      </c>
      <c r="B27" s="114"/>
    </row>
    <row r="28" spans="1:2">
      <c r="A28" s="195" t="s">
        <v>1244</v>
      </c>
      <c r="B28" s="114"/>
    </row>
    <row r="29" spans="1:2">
      <c r="A29" s="195" t="s">
        <v>1245</v>
      </c>
      <c r="B29" s="114"/>
    </row>
    <row r="30" spans="1:2">
      <c r="A30" s="195" t="s">
        <v>1246</v>
      </c>
      <c r="B30" s="114"/>
    </row>
    <row r="31" spans="1:2">
      <c r="A31" s="195" t="s">
        <v>1247</v>
      </c>
      <c r="B31" s="114"/>
    </row>
    <row r="32" spans="1:2">
      <c r="A32" s="195" t="s">
        <v>1248</v>
      </c>
      <c r="B32" s="114"/>
    </row>
    <row r="33" spans="1:2">
      <c r="A33" s="198" t="s">
        <v>1249</v>
      </c>
      <c r="B33" s="114"/>
    </row>
    <row r="34" spans="1:2">
      <c r="A34" s="198" t="s">
        <v>1250</v>
      </c>
      <c r="B34" s="114"/>
    </row>
    <row r="35" spans="1:2">
      <c r="A35" s="198" t="s">
        <v>1251</v>
      </c>
      <c r="B35" s="114"/>
    </row>
    <row r="36" spans="1:2">
      <c r="A36" s="198" t="s">
        <v>1252</v>
      </c>
      <c r="B36" s="114"/>
    </row>
    <row r="37" spans="1:2">
      <c r="A37" s="198" t="s">
        <v>1253</v>
      </c>
      <c r="B37" s="114"/>
    </row>
    <row r="38" spans="1:2">
      <c r="A38" s="198" t="s">
        <v>1254</v>
      </c>
      <c r="B38" s="114"/>
    </row>
    <row r="39" spans="1:2">
      <c r="A39" s="198" t="s">
        <v>1255</v>
      </c>
      <c r="B39" s="114"/>
    </row>
    <row r="40" spans="1:2">
      <c r="A40" s="198" t="s">
        <v>1256</v>
      </c>
      <c r="B40" s="114"/>
    </row>
    <row r="41" spans="1:2">
      <c r="A41" s="198" t="s">
        <v>1257</v>
      </c>
      <c r="B41" s="114"/>
    </row>
    <row r="42" spans="1:2">
      <c r="A42" s="198" t="s">
        <v>1258</v>
      </c>
      <c r="B42" s="114"/>
    </row>
    <row r="43" spans="1:2">
      <c r="A43" s="198" t="s">
        <v>1259</v>
      </c>
      <c r="B43" s="114"/>
    </row>
    <row r="44" spans="1:2">
      <c r="A44" s="198" t="s">
        <v>1260</v>
      </c>
      <c r="B44" s="114"/>
    </row>
    <row r="45" spans="1:2">
      <c r="A45" s="198" t="s">
        <v>1261</v>
      </c>
      <c r="B45" s="114"/>
    </row>
    <row r="46" spans="1:2">
      <c r="A46" s="198" t="s">
        <v>1262</v>
      </c>
      <c r="B46" s="114"/>
    </row>
    <row r="47" spans="1:2">
      <c r="A47" s="198" t="s">
        <v>1263</v>
      </c>
      <c r="B47" s="114"/>
    </row>
    <row r="48" spans="1:2">
      <c r="A48" s="198" t="s">
        <v>1264</v>
      </c>
      <c r="B48" s="114"/>
    </row>
    <row r="49" spans="1:2">
      <c r="A49" s="198" t="s">
        <v>1265</v>
      </c>
      <c r="B49" s="114"/>
    </row>
    <row r="50" spans="1:2">
      <c r="A50" s="198" t="s">
        <v>1266</v>
      </c>
      <c r="B50" s="114"/>
    </row>
    <row r="51" spans="1:2">
      <c r="A51" s="198" t="s">
        <v>1267</v>
      </c>
      <c r="B51" s="114"/>
    </row>
    <row r="52" spans="1:2">
      <c r="A52" s="199" t="s">
        <v>1268</v>
      </c>
      <c r="B52" s="114"/>
    </row>
    <row r="53" spans="1:2">
      <c r="A53" s="199" t="s">
        <v>1269</v>
      </c>
      <c r="B53" s="114"/>
    </row>
    <row r="54" spans="1:2">
      <c r="A54" s="199" t="s">
        <v>66</v>
      </c>
      <c r="B54" s="114"/>
    </row>
  </sheetData>
  <mergeCells count="3">
    <mergeCell ref="A2:B2"/>
    <mergeCell ref="A3:B3"/>
    <mergeCell ref="A4:B4"/>
  </mergeCells>
  <printOptions horizontalCentered="1"/>
  <pageMargins left="0.747916666666667" right="0.747916666666667" top="0.786805555555556" bottom="0.708333333333333"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目录</vt:lpstr>
      <vt:lpstr>表1一般公共预算收入表</vt:lpstr>
      <vt:lpstr>表2一般公共预算支出表 </vt:lpstr>
      <vt:lpstr>表3一般公共预算本级支出表</vt:lpstr>
      <vt:lpstr>表4.一般公共预算本级财力基本支出表 </vt:lpstr>
      <vt:lpstr>表5一般公共预算收支平衡表</vt:lpstr>
      <vt:lpstr>表6一般公共预算支出明细表(功能科目）</vt:lpstr>
      <vt:lpstr>表7一般公共预算基本支出经济分类情况表（经济科目.）</vt:lpstr>
      <vt:lpstr>表8.一般公共预算税收返还和转移支付预算分项目表</vt:lpstr>
      <vt:lpstr>表9.一般公共预算税收返还和转移支付预算分地区表 </vt:lpstr>
      <vt:lpstr>表10、政府一般债券限额和余额情况表.</vt:lpstr>
      <vt:lpstr>表11.政府性基金预算收入表</vt:lpstr>
      <vt:lpstr>表12.政府性基金预算支出表</vt:lpstr>
      <vt:lpstr>表13.政府性基金预算本级支出表</vt:lpstr>
      <vt:lpstr>表14.政府性基金转移支付预算项目表</vt:lpstr>
      <vt:lpstr>表15.政府性基金转移支付预算分地区表</vt:lpstr>
      <vt:lpstr>表16.政府专项债券限额和余额情况表</vt:lpstr>
      <vt:lpstr>表17.国有资本经营预算收入表</vt:lpstr>
      <vt:lpstr>表18.国有资本经营预算支出表</vt:lpstr>
      <vt:lpstr>表19.社会保险基金收入预算表</vt:lpstr>
      <vt:lpstr>表20.社会保险基金支出预算表</vt:lpstr>
      <vt:lpstr>表21.地方债务限额余额情况表</vt:lpstr>
      <vt:lpstr>表22.地方政府债券发行、还本付息情况表</vt:lpstr>
      <vt:lpstr>表23.新增债券资金使用安排情况表  </vt:lpstr>
      <vt:lpstr>表24.地方政府债券还本付息预算表</vt:lpstr>
      <vt:lpstr>表25.“三公”经费预算表</vt:lpstr>
      <vt:lpstr>表26.预算绩效管理工作要点</vt:lpstr>
      <vt:lpstr>表27.乡村振兴资金公示网址汇总表.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口天wu</cp:lastModifiedBy>
  <cp:revision>1</cp:revision>
  <dcterms:created xsi:type="dcterms:W3CDTF">2006-02-17T05:15:00Z</dcterms:created>
  <cp:lastPrinted>2022-03-14T06:40:00Z</cp:lastPrinted>
  <dcterms:modified xsi:type="dcterms:W3CDTF">2026-05-29T03:15:19Z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3999EA542630F7E7D5BE19688DA17D54_43</vt:lpwstr>
  </property>
  <property fmtid="{D5CDD505-2E9C-101B-9397-08002B2CF9AE}" pid="4" name="CalculationRule">
    <vt:i4>0</vt:i4>
  </property>
</Properties>
</file>